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2"/>
  </bookViews>
  <sheets>
    <sheet name="21.01.2015" sheetId="1" r:id="rId1"/>
    <sheet name="Информация об изменении расход." sheetId="2" r:id="rId2"/>
    <sheet name="Титул, п.п.1-4" sheetId="3" r:id="rId3"/>
  </sheets>
  <definedNames/>
  <calcPr fullCalcOnLoad="1"/>
</workbook>
</file>

<file path=xl/sharedStrings.xml><?xml version="1.0" encoding="utf-8"?>
<sst xmlns="http://schemas.openxmlformats.org/spreadsheetml/2006/main" count="300" uniqueCount="244">
  <si>
    <t>Наименование показателя</t>
  </si>
  <si>
    <t>Планируемый финансовый год</t>
  </si>
  <si>
    <t>ВСЕГО</t>
  </si>
  <si>
    <t>В том числе по кварталам</t>
  </si>
  <si>
    <t>Квартал I</t>
  </si>
  <si>
    <t>Квартал II</t>
  </si>
  <si>
    <t>Квартал III</t>
  </si>
  <si>
    <t>Квартал IV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</si>
  <si>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</si>
  <si>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</si>
  <si>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</si>
  <si>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муниципального задания:</t>
  </si>
  <si>
    <t>из них:</t>
  </si>
  <si>
    <t xml:space="preserve">1. КОД целевых средств 001.001.001  Собственные средства бюджета города </t>
  </si>
  <si>
    <t xml:space="preserve"> </t>
  </si>
  <si>
    <t xml:space="preserve"> Целевые субсидии:</t>
  </si>
  <si>
    <t>Планируемый остаток средств на конец планируемого года</t>
  </si>
  <si>
    <t>Выплаты, всего:</t>
  </si>
  <si>
    <t>заработная плата (КЭСР 211 мероп. 00.00.00)</t>
  </si>
  <si>
    <t>начисления на выплаты по оплате труда (КЭСР 213 мероп. 00.00.00)</t>
  </si>
  <si>
    <t>Оплата работ, услуг, всего</t>
  </si>
  <si>
    <t>Транспортные услуги (КЭСР 222 мероп. 00.00.00)Код субсидии 011020003</t>
  </si>
  <si>
    <t>оплата водоснабжения и водоотведения помещений (КЭСР 223 мероп. 01.00.11)</t>
  </si>
  <si>
    <t>Работы, услуги по содержанию имущества (КЭСР 225 мероп. 00.00.00)</t>
  </si>
  <si>
    <t>плата за негативное воздействие на окружающую среду (КЭСР 290 мероп. 01.00.02)</t>
  </si>
  <si>
    <t>Поступление нефинансовых активов, всего (КОСГУ 300)итого:</t>
  </si>
  <si>
    <t>Прочие работы, услуги (КЭСР 226 мероп. 00.00.00)</t>
  </si>
  <si>
    <t>Коммунальные услуги</t>
  </si>
  <si>
    <t>Родительская плата за питание в 5- классах(КЭСР 226 мероп. 00.00.00)</t>
  </si>
  <si>
    <t>Родительская плата за лагерь с дневным пребыванием(КЭСР 226 мероп. 00.00.00)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</si>
  <si>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00.00.00)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</si>
  <si>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</si>
  <si>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</si>
  <si>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</si>
  <si>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тариф, руб.</t>
  </si>
  <si>
    <t>стоимость, руб.**)</t>
  </si>
  <si>
    <t>ед.изм.</t>
  </si>
  <si>
    <t>значение</t>
  </si>
  <si>
    <t>% от фактического потребления 2009 года*)</t>
  </si>
  <si>
    <t>электроэнергия</t>
  </si>
  <si>
    <t>Квт.ч</t>
  </si>
  <si>
    <t>теплоэнергия</t>
  </si>
  <si>
    <t>Гкал</t>
  </si>
  <si>
    <t>холодная вода</t>
  </si>
  <si>
    <t>м.куб</t>
  </si>
  <si>
    <t>горячая вода</t>
  </si>
  <si>
    <t>х</t>
  </si>
  <si>
    <t>природный газ</t>
  </si>
  <si>
    <t>Всего: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</si>
  <si>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</si>
  <si>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</si>
  <si>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Приложение на __________л.</t>
  </si>
  <si>
    <t xml:space="preserve">                                                                                (подпись)                                        (расшифровка подписи)</t>
  </si>
  <si>
    <t xml:space="preserve">                                            </t>
  </si>
  <si>
    <t>3.2.13. по прочим расчетам с кредиторами</t>
  </si>
  <si>
    <t>3.2.12.  по платежам в бюджет</t>
  </si>
  <si>
    <t>3.2.11. по оплате  прочих  расходов</t>
  </si>
  <si>
    <t>3.2.10.  по приобретению   материальных запасов</t>
  </si>
  <si>
    <t>3.2.9. по приобретению  непроизведенных  активов</t>
  </si>
  <si>
    <t>3.2.8. по приобретению  нематериальных активов</t>
  </si>
  <si>
    <t>3.2.7. по приобретению основных средств</t>
  </si>
  <si>
    <t>3.2.6. по оплате  прочих  услуг</t>
  </si>
  <si>
    <t>3.2.5. по оплате   услуг по содержанию имущества</t>
  </si>
  <si>
    <t>3.2.4. по оплате  коммунальных  услуг</t>
  </si>
  <si>
    <t>3.2.3. по оплате  транспортных услуг</t>
  </si>
  <si>
    <t>3.2.2. по оплате услуг связи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</si>
  <si>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</si>
  <si>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</si>
  <si>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</si>
  <si>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 кредиторская задолженность по расчетам с  поставщиками и подрядчиками за счет средств  бюджета  всего: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</si>
  <si>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</si>
  <si>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 Обязательства  всего,</t>
  </si>
  <si>
    <t>2.3.10.по выданным авансам  на прочие расходы</t>
  </si>
  <si>
    <t>2.3.9.  по выданным авансам на приобретение материальных запасов</t>
  </si>
  <si>
    <t>2.3.8. по выданным авансам на приобретение непроизведенных активов</t>
  </si>
  <si>
    <t xml:space="preserve">2.3.7. по выданным авансам на приобретение нематериальных активов </t>
  </si>
  <si>
    <t>2.3.6. по выданным авансам на приобретение основных средств</t>
  </si>
  <si>
    <t>2.3.5. по выданным авансам на прочие услуги</t>
  </si>
  <si>
    <t>2.3.4. по выданным авансам на услуги по содержанию имущества</t>
  </si>
  <si>
    <t xml:space="preserve">2.3.3. по выданным авансам на коммунальные услуги </t>
  </si>
  <si>
    <t xml:space="preserve">2.3.2. по выданным авансам на транспортные услуги </t>
  </si>
  <si>
    <t>из них:                                                                                                                                       2.3.1. по выданным авансам на услуги связи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</si>
  <si>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</si>
  <si>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2.2.10.по выданным авансам  на прочие расходы</t>
  </si>
  <si>
    <t>2.2.9.  по выданным авансам на приобретение материальных запасов</t>
  </si>
  <si>
    <t>2.2.8. по выданным авансам на приобретение непроизведенных активов</t>
  </si>
  <si>
    <t xml:space="preserve">2.2.7. по выданным авансам на приобретение нематериальных активов </t>
  </si>
  <si>
    <t>2.2.6. по выданным авансам на приобретение основных средств</t>
  </si>
  <si>
    <t>2.2.5. по выданным авансам на прочие услуги</t>
  </si>
  <si>
    <t>2.2.4. по выданным авансам на услуги по содержанию имущества</t>
  </si>
  <si>
    <t xml:space="preserve">2.2.3. по выданным авансам на коммунальные услуги </t>
  </si>
  <si>
    <t xml:space="preserve">2.2.2. по выданным авансам на транспортные услуги </t>
  </si>
  <si>
    <t>в том числе:                                                                                                                           2.2.1. по выданным авансам на услуги связи</t>
  </si>
  <si>
    <t>2.2. дебиторская задолженность по выданным авансам, полученным за счет средств бюджета города,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</si>
  <si>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</si>
  <si>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 Финансовые активы, всего</t>
  </si>
  <si>
    <t>1.2.2.  остаточная стоимость особо ценного движимого муниципального имущества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</si>
  <si>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</si>
  <si>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</si>
  <si>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</si>
  <si>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</si>
  <si>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</si>
  <si>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</si>
  <si>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</si>
  <si>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>1. Нефинансовые активы, всего</t>
  </si>
  <si>
    <t>СУММА</t>
  </si>
  <si>
    <t>НАИМЕНОВАНИЕ ПОКАЗАТЕЛЯ</t>
  </si>
  <si>
    <t>Н.А.Афонина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</si>
  <si>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</si>
  <si>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</si>
  <si>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(наименование отраслевого (функционального) органа,</t>
  </si>
  <si>
    <t>Управления образования Администрации города Твери</t>
  </si>
  <si>
    <t xml:space="preserve">                                                                                 Начальник</t>
  </si>
  <si>
    <t xml:space="preserve">                                                                                "Утверждаю"</t>
  </si>
  <si>
    <t xml:space="preserve">     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</si>
  <si>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</si>
  <si>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</si>
  <si>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</si>
  <si>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</si>
  <si>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</t>
  </si>
  <si>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. Показатели финансового состояния учреждения (на последнюю отчетную дату, предшествующую дате составления Плана):</t>
    </r>
  </si>
  <si>
    <t>Прочие расходы (КЭСР 290)</t>
  </si>
  <si>
    <t>оплата за теплоэнергию на отопление и технологические нужды (КЭСР 223 мероп. 01.00.07) (остаток)</t>
  </si>
  <si>
    <t>начисления на выплаты по оплате труда (КЭСР 211,213 мероп. 00.00.00)</t>
  </si>
  <si>
    <t>Прочие работы, услуги (КЭСР 226)</t>
  </si>
  <si>
    <t>оплата за теплоэнергию на отопление и технологические нужды (КЭСР 223 СубКОСГУ 001.00.01)</t>
  </si>
  <si>
    <t>оплата потребления электроэнергии (КЭСР 223 Суб КОСГУ 001.00.03)</t>
  </si>
  <si>
    <t>оплата водоснабжения и водоотведения помещений (КЭСР 223 Суб КОСГУ 001.00.04)</t>
  </si>
  <si>
    <t>Работы, услуги по содержанию имущества (КЭСР 225 Суб КОСГУ 001.00.07) Подготовка, обслуживание  и ремонт теплоузлов</t>
  </si>
  <si>
    <t>оплата налога на имущество (КЭСР 290 Суб КОСГУ 001.00.05)</t>
  </si>
  <si>
    <t>в том числе :</t>
  </si>
  <si>
    <t>Работы, услуги по содержанию имущества (КЭСР 225 мероп. 01.01.01) дератизация и дезинсекция</t>
  </si>
  <si>
    <t>Работы, услуги по содержанию имущества (КЭСР 225 мероп. 01.01.01) обслуживание водоочистной системы</t>
  </si>
  <si>
    <t>Работы, услуги по содержанию имущества (КЭСР 225 мероп. 01.01.01) вневедомственная охрана</t>
  </si>
  <si>
    <t>Работы, услуги по содержанию имущества (КЭСР 225 мероп. 01.01.01)анализы воды</t>
  </si>
  <si>
    <t>Прочие работы, услуги(КЭСР 226)Код субсидии 011010003 Итого:</t>
  </si>
  <si>
    <t>Прочие работы, услуги (КЭСР 226мероприятие 01.01.01.) программное обеспечение</t>
  </si>
  <si>
    <t xml:space="preserve">Прочие работы, услуги (КЭСР 226 мер.01.01.01)утилизазия ламп   </t>
  </si>
  <si>
    <t xml:space="preserve">Прочие работы, услуги (КЭСР 226 мер.01.01.01)вневедомственная охрана   </t>
  </si>
  <si>
    <t>Усвеличением стоимости материальных запасов (КЭСР 340) покупка ламп</t>
  </si>
  <si>
    <t>Усвеличением стоимости материальных запасов (КЭСР 340) покупка катриджей для системы водоочистной</t>
  </si>
  <si>
    <t>Усвеличением стоимости материальных запасов (КЭСР 340) медикаменты</t>
  </si>
  <si>
    <t>Услуги связи (КЭСР 221 мероп. 00.00.00) Код субсидии 01101003</t>
  </si>
  <si>
    <t>Услуги связи (КЭСР 221 мероп. 00.00.00) телефон</t>
  </si>
  <si>
    <t>Услуги связи (КЭСР 221 мероп. 00.00.00) интернет</t>
  </si>
  <si>
    <t xml:space="preserve">Оплата труда и начисления на выплаты по оплате труда, всего                         </t>
  </si>
  <si>
    <t>1.2.   Код субсидии 011.01.0002 "Субсидия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задания(расходы на оплату коммунальных услуг)"</t>
  </si>
  <si>
    <t>1.3.   Код субсидии 011.01.0003 "Субсидия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 (расходы на содержание имущества, оплату прочих расходов и услуг)"</t>
  </si>
  <si>
    <t>1.1. Код субсидии 011.01.0001 "Субсидия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 (расходы на оплату труда)"</t>
  </si>
  <si>
    <t>4. Код целевых средств 001.001.001 Код субсидии 011120000 "Субсидия на укрепление материально-технической базы образовательных учреждений, реализующих основную общеобразовательную программу дошкольного образования"</t>
  </si>
  <si>
    <t>6. Код целевых 004.006.003 Код субсидии 011.60.0000 "Субсидия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бюджета"</t>
  </si>
  <si>
    <t>Работы, услуги по содержанию имущества (КЭСР 225 мероп. 01.01.01) текущий ремонт зданий (аварийка)</t>
  </si>
  <si>
    <t>Работы, услуги по содержанию имущества (КЭСР 225 мероп. 01.01.01) Вывоз мусора</t>
  </si>
  <si>
    <t>оплатаза негативное воздействие на окруж.среду (КЭСР 290 )</t>
  </si>
  <si>
    <t>Усвеличением стоимости материальных запасов (КЭСР 340 КОСГУ 001.01.06) продукты питания</t>
  </si>
  <si>
    <t xml:space="preserve">5.  Код целевых 001.001.001 Код субсидии 011250000 Субсидия на реализацию предложений жителей города Твери </t>
  </si>
  <si>
    <t>Увеличение стоимости основных средств (КЭСР 310) мероприятие 00.00.00</t>
  </si>
  <si>
    <t>Увеличение стоимости материальных запасов (КЭСР 340 мероп. 00.00.00) продукты питания Суб. КОСГУ 001.00.06</t>
  </si>
  <si>
    <t>тел. 56-36-40</t>
  </si>
  <si>
    <r>
      <t xml:space="preserve">              </t>
    </r>
    <r>
      <rPr>
        <u val="single"/>
        <sz val="12"/>
        <rFont val="Times New Roman"/>
        <family val="1"/>
      </rPr>
      <t xml:space="preserve">   ДЕТСКИЙ САД № 69 ОБЩЕРАЗВИВАЮЩЕГО ВИДА С ПРИОРИТЕТНЫМ  </t>
    </r>
  </si>
  <si>
    <r>
      <t xml:space="preserve">            </t>
    </r>
    <r>
      <rPr>
        <u val="single"/>
        <sz val="12"/>
        <rFont val="Times New Roman"/>
        <family val="1"/>
      </rPr>
      <t xml:space="preserve"> ОСУЩЕСТВЛЕНИЕМ ДЕЯТЕЛЬНОСТИ ПО ФИЗИЧЕСКОМУ НАПРАВЛЕНИЮ</t>
    </r>
  </si>
  <si>
    <t>ул. Паши Савельевой, д. 39., кор. 2.</t>
  </si>
  <si>
    <r>
      <t xml:space="preserve"> 1. Цели деятельности учреждения: </t>
    </r>
    <r>
      <rPr>
        <sz val="12"/>
        <rFont val="Times New Roman"/>
        <family val="1"/>
      </rPr>
      <t xml:space="preserve">-создание оптимальных условий для охраны </t>
    </r>
  </si>
  <si>
    <t>физического и психического здоровья детей, развития их индивидуальных способностей</t>
  </si>
  <si>
    <t>и необходимой коррекции нарушений развития.</t>
  </si>
  <si>
    <r>
      <t xml:space="preserve"> 2. Виды деятельности учреждения: </t>
    </r>
    <r>
      <rPr>
        <sz val="12"/>
        <rFont val="Times New Roman"/>
        <family val="1"/>
      </rPr>
      <t>общедоступное и бесплатное дошкольное образование</t>
    </r>
  </si>
  <si>
    <t xml:space="preserve"> 3. Перечень услуг (работ), относящихся в соответствии с уставом к основным </t>
  </si>
  <si>
    <t>видам деятельности учреждения, предоставление которых для физических и</t>
  </si>
  <si>
    <t>юридических лиц осуществляется за плату:</t>
  </si>
  <si>
    <t xml:space="preserve">3. Код целевых средств001.001.001  Код субсидии 011130000 Субсидия на обеспечение комплексной безопасности зданий помещений общеобразовательных учреждений                                         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</si>
  <si>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</si>
  <si>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>2. родительская плата за содержание детей в детских дошкольных учреждений</t>
  </si>
  <si>
    <t xml:space="preserve">Работы, услуги по содержанию имущества КЭСР 225 всего: </t>
  </si>
  <si>
    <t xml:space="preserve">                                                                                                "21"    января 2015г.</t>
  </si>
  <si>
    <t>Показатели по поступлениям и  выплатам муниципального учреждения                       на 21.01.2015 года</t>
  </si>
  <si>
    <t>2.1.Код субсидии 011071001 "Субсидия на предоставление общедоступного и бесплатного дошкольного образования и содержания детей в образовательных учреждениях, реализующих программы дошкольного образования (расходы на оплату труда) за счет средств областного бюджета"</t>
  </si>
  <si>
    <t>2.2. Код субсидии 011.71.0003 "Субсидия на предоставление общедоступного и бесплатного дошкольного образования и содержания детей в образовательных учреждениях, реализующих программы дошкольного образования (расходы на обеспечение образовательного процесса) за счет средств областного бюджета"</t>
  </si>
  <si>
    <t>1. КОД ЦЕЛЕВЫХ СРЕБСТВ 001.001.001  СОБСТВЕННЫЕ СРЕДСТВА БЮДЖЕТА ГОРОДА</t>
  </si>
  <si>
    <t>2. КОД ЦЕЛЕВЫХ СРЕДСТВ 004014003   "СУБВЕНЦИЯ НА ОБЕСПЕЧЕНИЕ ГОСУДАРСТВЕННЫХ ГАРАНТИЙ РЕАЛИЗАЦИИ ПРАВ НА ПОЛУЧЕНИЕОБЩЕДОСТУПНОГО ИБЕСПЛАТНОГО ДОШКОЛЬНОГ ОБРАЗОВАНИЯ В МУНИЦИПАЛЬНЫХ ДОШКОЛЬНЫХ ОБРАЗОВАТЕЛЬНЫХ ОРГАНИЗАЦИЯХ"</t>
  </si>
  <si>
    <r>
      <t xml:space="preserve">3. КОД ЦЕЛЕВЫХ СРЕДСТВ 001.001.001  </t>
    </r>
    <r>
      <rPr>
        <sz val="8"/>
        <rFont val="Arial"/>
        <family val="2"/>
      </rPr>
      <t>Код субсидии 011.13.0000 "Субсидия на обеспечение комплексной безопасности зданий и помещений образовательных учреждений, реализующих основную общеобразовательную программу дошкольного образования"</t>
    </r>
  </si>
  <si>
    <r>
      <t xml:space="preserve">5.  КОД ЦЕЛЕВЫХ СРЕДСТВ 001.001.001 </t>
    </r>
    <r>
      <rPr>
        <sz val="8"/>
        <rFont val="Arial"/>
        <family val="2"/>
      </rPr>
      <t>Код субсидии 011.25.0000 "Субсидия на реализацию предложений жителей города Твери "</t>
    </r>
  </si>
  <si>
    <r>
      <t xml:space="preserve">4. КОД ЦЕЛЕВЫХ СРЕДСТВ 001.001.001        </t>
    </r>
    <r>
      <rPr>
        <sz val="8"/>
        <rFont val="Arial"/>
        <family val="2"/>
      </rPr>
      <t>Код субсидии 011.14.0000 "Субсидия на осуществление комплексных мер по обеспечению теплового режима и энергосбережения в дошкольных образовательных учреждениях"</t>
    </r>
  </si>
  <si>
    <r>
      <t xml:space="preserve">6. КОД ЦЕЛЕВЫХ СРЕДСТВ 004.006.003 </t>
    </r>
    <r>
      <rPr>
        <sz val="8"/>
        <rFont val="Arial"/>
        <family val="2"/>
      </rPr>
      <t>Код субсидии 011.60.0000 "Субсидия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бюджета"</t>
    </r>
  </si>
  <si>
    <r>
      <t xml:space="preserve">7. ПОСТУПЛЕНИЯ ОТ ОКАЗАНИЯ БЮДЖЕТНЫМ УЧРЕЖДЕНИЕМ УСЛУГ (ВЫПОЛНЕНИЯ РАБОТ),ПРЕДОСТАВЛЕНИЕ КОТОРЫХ ДЛЯ ФИЗИЧЕСКИХ И ЮРИДИЧЕСКИХ ЛИЦ ОСУЩЕСТВЛЯЕТСЯ НА ПЛАТНОЙ ОСНОВЕ, ВСЕГО:                                                                           </t>
    </r>
    <r>
      <rPr>
        <i/>
        <sz val="8"/>
        <rFont val="Arial"/>
        <family val="2"/>
      </rPr>
      <t>в том числе:</t>
    </r>
  </si>
  <si>
    <t>заработная плата (КЭСР 211 мероп. 01.01.01)</t>
  </si>
  <si>
    <t>прочие выплаты (КЭСР 212 мероп. 01.01.01)</t>
  </si>
  <si>
    <t>Оплата труда и начисления на выплаты по оплате труда, всего                          Код субсидии 011.01.0001</t>
  </si>
  <si>
    <t>Работы, услуги по содержанию имущества (КЭСР 225 мероп. 01.01.01) зарядка огнетушителей</t>
  </si>
  <si>
    <t>Работы, услуги по содержанию имущества (КЭСР 225 мероп. 01.01.01) ремонт оборудования и инвентаря)</t>
  </si>
  <si>
    <t>Коммунальные услуги (КЭСР 223)            Код субсидии 011.01.0002    Итого:</t>
  </si>
  <si>
    <t>Работы, услуги по содержанию имущества (КЭСР 225)                    Код субсидии 011.01.0003 Итого:</t>
  </si>
  <si>
    <t>Прочие работы, услуги(КЭСР 226)   Код субсидии 011.01.0003 Итого:</t>
  </si>
  <si>
    <t>Прочие работы, услуги (КЭСР 226 мер.01.01.01)сангигобучение, медосмотр,</t>
  </si>
  <si>
    <t>Прочие работы, услуги (КЭСР 226 мер.01.01.01)аккредитация</t>
  </si>
  <si>
    <t>Прочие расходы (КЭСР 290 )Код субсидии 011.01.0003  Итого:</t>
  </si>
  <si>
    <t>Увеличение стоимости материальных запасов (КЭСР 340  )Код субсидии 011.01.0003  Итого:</t>
  </si>
  <si>
    <t>техническое обслуживание АПС и электроустановок (КЭСР 225 мероп. 01.01.10)</t>
  </si>
  <si>
    <t>Замер сопротивления  (КЭСР 225 мероп.01.01.09)</t>
  </si>
  <si>
    <t xml:space="preserve">2. Код целевых средств 004.014.003                        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</si>
  <si>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Оплата труда и начисления на выплаты по оплате труда, всего                           Код субсидии 011.71.0001</t>
  </si>
  <si>
    <t>Оплата работ, услуг, всего            Код субсидии 011.71.0003</t>
  </si>
  <si>
    <t>заработная плата (КЭСР 211 мероп. 01.01.15)</t>
  </si>
  <si>
    <t>прочие выплаты (КЭСР 212 мероп. 01.01.15)</t>
  </si>
  <si>
    <t>начисления на выплаты по оплате труда (КЭСР 213 мероп. 01.01.15)</t>
  </si>
  <si>
    <t>Услуги связи (КЭСР 221 мероп. 01.01.15) телефон</t>
  </si>
  <si>
    <t>Услуги связи (КЭСР 221 мероп. 01.01.15) интернет</t>
  </si>
  <si>
    <t>Увеличение стоимость основных средств (КЭСР 310 мероп. 01.01.15.)</t>
  </si>
  <si>
    <t xml:space="preserve"> Увеличение стоимости материальных запасов(КЭСР 340 мероп. 01.01.15)</t>
  </si>
  <si>
    <t>4. Код целевых средств 001.001.001 Код субсидии 011.14.0000 "Субсидия на осуществление комплексных мер по обеспечению теплового режима и энергосбережения в дошкольных образовательных учреждениях"</t>
  </si>
  <si>
    <t>Работы,услуги по содержанию имущества (КЭСР 225 мероп. 70.07.01) замена оконных блоков</t>
  </si>
  <si>
    <t>7.Поступления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</si>
  <si>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Увеличение стоимости материальных запасов (КЭСР 340 мероп. 00.00.00) расходные марериалы</t>
  </si>
  <si>
    <t>Плановое потребление в плановом 2015 году</t>
  </si>
  <si>
    <t xml:space="preserve">                                                                                  (подпись)                                                                (расшифровка подписи)</t>
  </si>
  <si>
    <t>ИНН</t>
  </si>
  <si>
    <t>КПП</t>
  </si>
  <si>
    <t>ОКПО</t>
  </si>
  <si>
    <t>Единицы измерения</t>
  </si>
  <si>
    <t>руб.</t>
  </si>
  <si>
    <r>
      <rPr>
        <b/>
        <sz val="12"/>
        <rFont val="Times New Roman"/>
        <family val="1"/>
      </rPr>
      <t>Адрес фактического местонахождения учреждения</t>
    </r>
    <r>
      <rPr>
        <sz val="12"/>
        <rFont val="Times New Roman"/>
        <family val="1"/>
      </rPr>
      <t>: 170039, г. Тверь</t>
    </r>
  </si>
  <si>
    <t xml:space="preserve">                    на 2015год.</t>
  </si>
  <si>
    <t xml:space="preserve">                          ПЛАН</t>
  </si>
  <si>
    <t xml:space="preserve">            финансово-хозяйственной деятельности </t>
  </si>
  <si>
    <r>
      <t xml:space="preserve">      </t>
    </r>
    <r>
      <rPr>
        <u val="single"/>
        <sz val="12"/>
        <rFont val="Times New Roman"/>
        <family val="1"/>
      </rPr>
      <t>МУНИЦИПАЛЬНОЕ ДОШКОЛЬНОЕ ОБРАЗОВАТЕЛЬНОЕ УЧРЕЖДЕНИЕ</t>
    </r>
  </si>
  <si>
    <r>
      <t xml:space="preserve">                                                         </t>
    </r>
    <r>
      <rPr>
        <u val="single"/>
        <sz val="12"/>
        <rFont val="Times New Roman"/>
        <family val="1"/>
      </rPr>
      <t xml:space="preserve">   РАЗВИТИЯ ДЕТЕЙ</t>
    </r>
  </si>
  <si>
    <t>(с изменениями от 28 января 203г.)</t>
  </si>
  <si>
    <t>Фактическое потребление в 2009 году</t>
  </si>
  <si>
    <t>3. Показатели социальной эффективности деятельности</t>
  </si>
  <si>
    <t>Ед. измерения</t>
  </si>
  <si>
    <t>в том числе по кварталам</t>
  </si>
  <si>
    <t>Всего</t>
  </si>
  <si>
    <t>Среднесписочная численность</t>
  </si>
  <si>
    <t>Среднемесячная заработная плата персонала, включая руководителя</t>
  </si>
  <si>
    <t>Фонд оплаты труда</t>
  </si>
  <si>
    <t>Количество потребителей, пользующихся услугами учреждения на бесплатной основе</t>
  </si>
  <si>
    <t>Среднемесячная заработная плата руководителя</t>
  </si>
  <si>
    <t>Количество потребителей, пользующихся услугами учреждения на платной основе</t>
  </si>
  <si>
    <t>чел.</t>
  </si>
  <si>
    <t>тыс.руб.</t>
  </si>
  <si>
    <t>ед.</t>
  </si>
  <si>
    <t>Руководитель учреждения        ____________________________  __Пожарова М.В._________________</t>
  </si>
  <si>
    <t>Главный бухгалтер учреждения __________________________________         Власенко И.Н.__________</t>
  </si>
  <si>
    <t>Исполнитель                              ___________________________________      Власенко И.Н.__________</t>
  </si>
  <si>
    <t>замена приборов по передаче извещения о пожаре в подразделения пожарной охраны (КЭСР 226 мероп. 01.01.11)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</si>
</sst>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[Red]\-#,##0.00;0.00"/>
    <numFmt numFmtId="173" formatCode="#,##0.00_ ;[Red]\-#,##0.00\ "/>
    <numFmt numFmtId="174" formatCode="0.00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vertAlign val="superscript"/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u val="single"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wrapText="1"/>
      <protection hidden="1"/>
    </xf>
    <xf numFmtId="0" fontId="5" fillId="0" borderId="10" xfId="53" applyNumberFormat="1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172" fontId="5" fillId="0" borderId="1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 horizontal="center"/>
      <protection hidden="1"/>
    </xf>
    <xf numFmtId="172" fontId="2" fillId="0" borderId="10" xfId="53" applyNumberFormat="1" applyFont="1" applyFill="1" applyBorder="1" applyAlignment="1" applyProtection="1">
      <alignment/>
      <protection hidden="1"/>
    </xf>
    <xf numFmtId="172" fontId="2" fillId="0" borderId="10" xfId="53" applyNumberFormat="1" applyFont="1" applyFill="1" applyBorder="1" applyAlignment="1" applyProtection="1">
      <alignment horizontal="center"/>
      <protection hidden="1"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172" fontId="6" fillId="0" borderId="10" xfId="53" applyNumberFormat="1" applyFont="1" applyFill="1" applyBorder="1" applyAlignment="1" applyProtection="1">
      <alignment/>
      <protection hidden="1"/>
    </xf>
    <xf numFmtId="172" fontId="6" fillId="0" borderId="10" xfId="53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172" fontId="8" fillId="0" borderId="10" xfId="53" applyNumberFormat="1" applyFont="1" applyFill="1" applyBorder="1" applyAlignment="1" applyProtection="1">
      <alignment/>
      <protection hidden="1"/>
    </xf>
    <xf numFmtId="172" fontId="8" fillId="0" borderId="10" xfId="53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172" fontId="11" fillId="0" borderId="10" xfId="53" applyNumberFormat="1" applyFont="1" applyFill="1" applyBorder="1" applyAlignment="1" applyProtection="1">
      <alignment/>
      <protection hidden="1"/>
    </xf>
    <xf numFmtId="172" fontId="11" fillId="0" borderId="10" xfId="53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10" xfId="53" applyNumberFormat="1" applyFont="1" applyFill="1" applyBorder="1" applyAlignment="1" applyProtection="1">
      <alignment vertical="center" wrapText="1"/>
      <protection hidden="1"/>
    </xf>
    <xf numFmtId="172" fontId="13" fillId="0" borderId="10" xfId="53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6" fillId="0" borderId="0" xfId="0" applyFont="1" applyAlignment="1">
      <alignment/>
    </xf>
    <xf numFmtId="172" fontId="2" fillId="33" borderId="0" xfId="53" applyNumberFormat="1" applyFont="1" applyFill="1" applyBorder="1" applyAlignment="1" applyProtection="1">
      <alignment horizontal="center"/>
      <protection hidden="1"/>
    </xf>
    <xf numFmtId="0" fontId="37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4" fillId="33" borderId="10" xfId="0" applyFont="1" applyFill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8" fillId="0" borderId="0" xfId="0" applyFont="1" applyAlignment="1">
      <alignment/>
    </xf>
    <xf numFmtId="2" fontId="22" fillId="0" borderId="0" xfId="0" applyNumberFormat="1" applyFont="1" applyAlignment="1">
      <alignment/>
    </xf>
    <xf numFmtId="0" fontId="27" fillId="0" borderId="12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 indent="7"/>
    </xf>
    <xf numFmtId="0" fontId="21" fillId="0" borderId="0" xfId="0" applyFont="1" applyAlignment="1">
      <alignment/>
    </xf>
    <xf numFmtId="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72" fontId="13" fillId="0" borderId="10" xfId="53" applyNumberFormat="1" applyFont="1" applyFill="1" applyBorder="1" applyAlignment="1" applyProtection="1">
      <alignment/>
      <protection hidden="1"/>
    </xf>
    <xf numFmtId="0" fontId="26" fillId="0" borderId="0" xfId="0" applyFont="1" applyAlignment="1">
      <alignment horizontal="left"/>
    </xf>
    <xf numFmtId="172" fontId="8" fillId="34" borderId="10" xfId="53" applyNumberFormat="1" applyFont="1" applyFill="1" applyBorder="1" applyAlignment="1" applyProtection="1">
      <alignment/>
      <protection hidden="1"/>
    </xf>
    <xf numFmtId="172" fontId="8" fillId="34" borderId="10" xfId="53" applyNumberFormat="1" applyFont="1" applyFill="1" applyBorder="1" applyAlignment="1" applyProtection="1">
      <alignment horizontal="center"/>
      <protection hidden="1"/>
    </xf>
    <xf numFmtId="0" fontId="6" fillId="34" borderId="10" xfId="53" applyNumberFormat="1" applyFont="1" applyFill="1" applyBorder="1" applyAlignment="1" applyProtection="1">
      <alignment vertical="center" wrapText="1"/>
      <protection hidden="1"/>
    </xf>
    <xf numFmtId="172" fontId="6" fillId="34" borderId="10" xfId="53" applyNumberFormat="1" applyFont="1" applyFill="1" applyBorder="1" applyAlignment="1" applyProtection="1">
      <alignment/>
      <protection hidden="1"/>
    </xf>
    <xf numFmtId="172" fontId="6" fillId="34" borderId="10" xfId="53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 applyAlignment="1">
      <alignment/>
    </xf>
    <xf numFmtId="0" fontId="11" fillId="34" borderId="10" xfId="53" applyNumberFormat="1" applyFont="1" applyFill="1" applyBorder="1" applyAlignment="1" applyProtection="1">
      <alignment vertical="center" wrapText="1"/>
      <protection hidden="1"/>
    </xf>
    <xf numFmtId="0" fontId="27" fillId="0" borderId="0" xfId="0" applyFont="1" applyAlignment="1">
      <alignment horizontal="left"/>
    </xf>
    <xf numFmtId="172" fontId="39" fillId="0" borderId="10" xfId="53" applyNumberFormat="1" applyFont="1" applyFill="1" applyBorder="1" applyAlignment="1" applyProtection="1">
      <alignment horizontal="center"/>
      <protection hidden="1"/>
    </xf>
    <xf numFmtId="0" fontId="11" fillId="4" borderId="10" xfId="53" applyNumberFormat="1" applyFont="1" applyFill="1" applyBorder="1" applyAlignment="1" applyProtection="1">
      <alignment vertical="center" wrapText="1"/>
      <protection hidden="1"/>
    </xf>
    <xf numFmtId="172" fontId="11" fillId="4" borderId="10" xfId="53" applyNumberFormat="1" applyFont="1" applyFill="1" applyBorder="1" applyAlignment="1" applyProtection="1">
      <alignment/>
      <protection hidden="1"/>
    </xf>
    <xf numFmtId="0" fontId="6" fillId="4" borderId="10" xfId="53" applyNumberFormat="1" applyFont="1" applyFill="1" applyBorder="1" applyAlignment="1" applyProtection="1">
      <alignment vertical="center" wrapText="1"/>
      <protection hidden="1"/>
    </xf>
    <xf numFmtId="173" fontId="8" fillId="4" borderId="10" xfId="53" applyNumberFormat="1" applyFont="1" applyFill="1" applyBorder="1" applyAlignment="1" applyProtection="1">
      <alignment vertical="center" wrapText="1"/>
      <protection hidden="1"/>
    </xf>
    <xf numFmtId="172" fontId="6" fillId="4" borderId="10" xfId="53" applyNumberFormat="1" applyFont="1" applyFill="1" applyBorder="1" applyAlignment="1" applyProtection="1">
      <alignment/>
      <protection hidden="1"/>
    </xf>
    <xf numFmtId="172" fontId="6" fillId="4" borderId="10" xfId="53" applyNumberFormat="1" applyFont="1" applyFill="1" applyBorder="1" applyAlignment="1" applyProtection="1">
      <alignment horizontal="center"/>
      <protection hidden="1"/>
    </xf>
    <xf numFmtId="0" fontId="38" fillId="35" borderId="10" xfId="53" applyNumberFormat="1" applyFont="1" applyFill="1" applyBorder="1" applyAlignment="1" applyProtection="1">
      <alignment vertical="center" wrapText="1"/>
      <protection hidden="1"/>
    </xf>
    <xf numFmtId="172" fontId="40" fillId="35" borderId="10" xfId="53" applyNumberFormat="1" applyFont="1" applyFill="1" applyBorder="1" applyAlignment="1" applyProtection="1">
      <alignment/>
      <protection hidden="1"/>
    </xf>
    <xf numFmtId="172" fontId="22" fillId="35" borderId="10" xfId="53" applyNumberFormat="1" applyFont="1" applyFill="1" applyBorder="1" applyAlignment="1" applyProtection="1">
      <alignment/>
      <protection hidden="1"/>
    </xf>
    <xf numFmtId="172" fontId="2" fillId="0" borderId="10" xfId="53" applyNumberFormat="1" applyFont="1" applyFill="1" applyBorder="1" applyAlignment="1" applyProtection="1">
      <alignment horizontal="right"/>
      <protection hidden="1"/>
    </xf>
    <xf numFmtId="17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6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3" fillId="33" borderId="12" xfId="0" applyNumberFormat="1" applyFont="1" applyFill="1" applyBorder="1" applyAlignment="1">
      <alignment horizontal="center"/>
    </xf>
    <xf numFmtId="2" fontId="23" fillId="33" borderId="16" xfId="0" applyNumberFormat="1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center" wrapText="1"/>
    </xf>
    <xf numFmtId="2" fontId="25" fillId="0" borderId="16" xfId="0" applyNumberFormat="1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2" fontId="26" fillId="0" borderId="16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2" fontId="27" fillId="33" borderId="12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266700</xdr:colOff>
      <xdr:row>45</xdr:row>
      <xdr:rowOff>104775</xdr:rowOff>
    </xdr:to>
    <xdr:pic>
      <xdr:nvPicPr>
        <xdr:cNvPr id="1" name="Picture 1" descr="9B4E7E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62775" cy="1061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52">
      <selection activeCell="D98" sqref="D98"/>
    </sheetView>
  </sheetViews>
  <sheetFormatPr defaultColWidth="9.140625" defaultRowHeight="12.75"/>
  <cols>
    <col min="1" max="1" width="47.57421875" style="41" customWidth="1"/>
    <col min="2" max="2" width="13.140625" style="42" customWidth="1"/>
    <col min="3" max="3" width="11.7109375" style="43" customWidth="1"/>
    <col min="4" max="4" width="12.421875" style="43" customWidth="1"/>
    <col min="5" max="6" width="11.421875" style="43" customWidth="1"/>
  </cols>
  <sheetData>
    <row r="1" spans="1:6" ht="12.75">
      <c r="A1" s="1"/>
      <c r="B1" s="2"/>
      <c r="C1" s="3"/>
      <c r="D1" s="3"/>
      <c r="E1" s="3"/>
      <c r="F1" s="3"/>
    </row>
    <row r="2" spans="1:6" ht="29.25" customHeight="1">
      <c r="A2" s="119" t="s">
        <v>174</v>
      </c>
      <c r="B2" s="120"/>
      <c r="C2" s="120"/>
      <c r="D2" s="120"/>
      <c r="E2" s="120"/>
      <c r="F2" s="120"/>
    </row>
    <row r="3" spans="1:6" ht="12.75">
      <c r="A3" s="1"/>
      <c r="B3" s="2"/>
      <c r="C3" s="3"/>
      <c r="D3" s="3"/>
      <c r="E3" s="3"/>
      <c r="F3" s="3"/>
    </row>
    <row r="4" spans="1:6" ht="12.75" customHeight="1">
      <c r="A4" s="121" t="s">
        <v>0</v>
      </c>
      <c r="B4" s="124" t="s">
        <v>1</v>
      </c>
      <c r="C4" s="125"/>
      <c r="D4" s="125"/>
      <c r="E4" s="125"/>
      <c r="F4" s="126"/>
    </row>
    <row r="5" spans="1:6" ht="12.75" customHeight="1">
      <c r="A5" s="122"/>
      <c r="B5" s="121" t="s">
        <v>2</v>
      </c>
      <c r="C5" s="124" t="s">
        <v>3</v>
      </c>
      <c r="D5" s="125"/>
      <c r="E5" s="125"/>
      <c r="F5" s="126"/>
    </row>
    <row r="6" spans="1:6" ht="12.75">
      <c r="A6" s="123"/>
      <c r="B6" s="123"/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22.5">
      <c r="A8" s="7" t="s">
        <v>8</v>
      </c>
      <c r="B8" s="8">
        <v>1817507.79</v>
      </c>
      <c r="C8" s="9">
        <f>B8</f>
        <v>1817507.79</v>
      </c>
      <c r="D8" s="9"/>
      <c r="E8" s="9"/>
      <c r="F8" s="9"/>
    </row>
    <row r="9" spans="1:6" ht="15.75">
      <c r="A9" s="100" t="s">
        <v>9</v>
      </c>
      <c r="B9" s="101">
        <f>B13+B17+B20+B29+B30</f>
        <v>23258100</v>
      </c>
      <c r="C9" s="101">
        <f>C13+C17+C20+C29+C30</f>
        <v>4618200</v>
      </c>
      <c r="D9" s="101">
        <f>D13+D17+D20+D29+D30</f>
        <v>6214300</v>
      </c>
      <c r="E9" s="101">
        <f>E13+E17+E20+E29+E30</f>
        <v>4894200</v>
      </c>
      <c r="F9" s="101">
        <f>F13+F17+F20+F29+F30</f>
        <v>7531400</v>
      </c>
    </row>
    <row r="10" spans="1:6" ht="12.75">
      <c r="A10" s="7" t="s">
        <v>10</v>
      </c>
      <c r="B10" s="10"/>
      <c r="C10" s="11"/>
      <c r="D10" s="11"/>
      <c r="E10" s="11"/>
      <c r="F10" s="11"/>
    </row>
    <row r="11" spans="1:6" s="15" customFormat="1" ht="12">
      <c r="A11" s="96" t="s">
        <v>11</v>
      </c>
      <c r="B11" s="98">
        <f>B13+B17</f>
        <v>18558200</v>
      </c>
      <c r="C11" s="99">
        <f>C13+C17</f>
        <v>3444900</v>
      </c>
      <c r="D11" s="99">
        <f>D13+D17</f>
        <v>4918500</v>
      </c>
      <c r="E11" s="99">
        <f>E13+E17</f>
        <v>4232900</v>
      </c>
      <c r="F11" s="99">
        <f>F13+F17</f>
        <v>5961900</v>
      </c>
    </row>
    <row r="12" spans="1:6" ht="12.75">
      <c r="A12" s="16" t="s">
        <v>12</v>
      </c>
      <c r="B12" s="10"/>
      <c r="C12" s="11"/>
      <c r="D12" s="11"/>
      <c r="E12" s="11"/>
      <c r="F12" s="11"/>
    </row>
    <row r="13" spans="1:6" s="20" customFormat="1" ht="22.5">
      <c r="A13" s="17" t="s">
        <v>177</v>
      </c>
      <c r="B13" s="18">
        <f aca="true" t="shared" si="0" ref="B13:B19">C13+D13+E13+F13</f>
        <v>8113300</v>
      </c>
      <c r="C13" s="19">
        <v>1460400</v>
      </c>
      <c r="D13" s="19">
        <v>1785000</v>
      </c>
      <c r="E13" s="19">
        <v>2352800</v>
      </c>
      <c r="F13" s="19">
        <v>2515100</v>
      </c>
    </row>
    <row r="14" spans="1:6" s="20" customFormat="1" ht="72.75" customHeight="1">
      <c r="A14" s="16" t="s">
        <v>148</v>
      </c>
      <c r="B14" s="10">
        <f t="shared" si="0"/>
        <v>4655600</v>
      </c>
      <c r="C14" s="11">
        <v>568300</v>
      </c>
      <c r="D14" s="11">
        <v>1053600</v>
      </c>
      <c r="E14" s="11">
        <v>1378200</v>
      </c>
      <c r="F14" s="11">
        <v>1655500</v>
      </c>
    </row>
    <row r="15" spans="1:6" s="20" customFormat="1" ht="78.75" customHeight="1">
      <c r="A15" s="30" t="s">
        <v>146</v>
      </c>
      <c r="B15" s="10">
        <f t="shared" si="0"/>
        <v>2554000</v>
      </c>
      <c r="C15" s="11">
        <v>748200</v>
      </c>
      <c r="D15" s="11">
        <v>425700</v>
      </c>
      <c r="E15" s="11">
        <v>762200</v>
      </c>
      <c r="F15" s="11">
        <v>617900</v>
      </c>
    </row>
    <row r="16" spans="1:6" s="20" customFormat="1" ht="87" customHeight="1">
      <c r="A16" s="30" t="s">
        <v>147</v>
      </c>
      <c r="B16" s="10">
        <f t="shared" si="0"/>
        <v>903700</v>
      </c>
      <c r="C16" s="11">
        <v>143900</v>
      </c>
      <c r="D16" s="11">
        <v>305700</v>
      </c>
      <c r="E16" s="11">
        <v>212400</v>
      </c>
      <c r="F16" s="11">
        <v>241700</v>
      </c>
    </row>
    <row r="17" spans="1:6" s="20" customFormat="1" ht="67.5" customHeight="1">
      <c r="A17" s="17" t="s">
        <v>178</v>
      </c>
      <c r="B17" s="18">
        <f t="shared" si="0"/>
        <v>10444900</v>
      </c>
      <c r="C17" s="18">
        <f>C18+C19</f>
        <v>1984500</v>
      </c>
      <c r="D17" s="18">
        <f>D18+D19</f>
        <v>3133500</v>
      </c>
      <c r="E17" s="18">
        <f>E18+E19</f>
        <v>1880100</v>
      </c>
      <c r="F17" s="18">
        <f>F18+F19</f>
        <v>3446800</v>
      </c>
    </row>
    <row r="18" spans="1:6" s="20" customFormat="1" ht="67.5" customHeight="1">
      <c r="A18" s="16" t="s">
        <v>175</v>
      </c>
      <c r="B18" s="10">
        <f t="shared" si="0"/>
        <v>9947500</v>
      </c>
      <c r="C18" s="93">
        <v>1980100</v>
      </c>
      <c r="D18" s="93">
        <v>3001900</v>
      </c>
      <c r="E18" s="93">
        <v>1713500</v>
      </c>
      <c r="F18" s="93">
        <v>3252000</v>
      </c>
    </row>
    <row r="19" spans="1:6" s="20" customFormat="1" ht="67.5">
      <c r="A19" s="16" t="s">
        <v>176</v>
      </c>
      <c r="B19" s="10">
        <f t="shared" si="0"/>
        <v>497400</v>
      </c>
      <c r="C19" s="11">
        <v>4400</v>
      </c>
      <c r="D19" s="11">
        <f>6600+65000+60000</f>
        <v>131600</v>
      </c>
      <c r="E19" s="11">
        <f>160000+6600</f>
        <v>166600</v>
      </c>
      <c r="F19" s="11">
        <f>185900+8900</f>
        <v>194800</v>
      </c>
    </row>
    <row r="20" spans="1:6" s="21" customFormat="1" ht="12">
      <c r="A20" s="96" t="s">
        <v>15</v>
      </c>
      <c r="B20" s="97">
        <f>B21</f>
        <v>1200900</v>
      </c>
      <c r="C20" s="97">
        <f>C21</f>
        <v>279300</v>
      </c>
      <c r="D20" s="97">
        <f>D21</f>
        <v>459800</v>
      </c>
      <c r="E20" s="97">
        <f>E21</f>
        <v>111300</v>
      </c>
      <c r="F20" s="97">
        <f>F21</f>
        <v>350500</v>
      </c>
    </row>
    <row r="21" spans="1:6" s="20" customFormat="1" ht="12.75">
      <c r="A21" s="17" t="s">
        <v>130</v>
      </c>
      <c r="B21" s="8">
        <f>B22+B24+B26+B27+B25</f>
        <v>1200900</v>
      </c>
      <c r="C21" s="8">
        <f>C22+C24+C26+C27+C25</f>
        <v>279300</v>
      </c>
      <c r="D21" s="8">
        <f>D22+D24+D26+D27+D25</f>
        <v>459800</v>
      </c>
      <c r="E21" s="8">
        <f>E22+E24+E26+E27+E25</f>
        <v>111300</v>
      </c>
      <c r="F21" s="8">
        <f>F22+F24+F26+F27+F25</f>
        <v>350500</v>
      </c>
    </row>
    <row r="22" spans="1:7" ht="56.25">
      <c r="A22" s="24" t="s">
        <v>179</v>
      </c>
      <c r="B22" s="8">
        <f>C22+D22+E22+F22</f>
        <v>54900</v>
      </c>
      <c r="C22" s="9">
        <v>3200</v>
      </c>
      <c r="D22" s="9">
        <f>8600+37000</f>
        <v>45600</v>
      </c>
      <c r="E22" s="9">
        <v>3200</v>
      </c>
      <c r="F22" s="9">
        <v>2900</v>
      </c>
      <c r="G22" s="22"/>
    </row>
    <row r="23" spans="1:6" s="20" customFormat="1" ht="12.75" hidden="1">
      <c r="A23" s="12" t="s">
        <v>130</v>
      </c>
      <c r="B23" s="8" t="e">
        <f>B24+B25+#REF!</f>
        <v>#REF!</v>
      </c>
      <c r="C23" s="9">
        <f>C24+C25</f>
        <v>0</v>
      </c>
      <c r="D23" s="9">
        <f>D24+D25</f>
        <v>30000</v>
      </c>
      <c r="E23" s="9" t="e">
        <f>E24+E25+#REF!</f>
        <v>#REF!</v>
      </c>
      <c r="F23" s="9" t="e">
        <f>F24+F25+#REF!</f>
        <v>#REF!</v>
      </c>
    </row>
    <row r="24" spans="1:6" s="22" customFormat="1" ht="66.75" customHeight="1" hidden="1">
      <c r="A24" s="24" t="s">
        <v>149</v>
      </c>
      <c r="B24" s="8">
        <f>C24+D24+E24+F24</f>
        <v>0</v>
      </c>
      <c r="C24" s="9"/>
      <c r="D24" s="9">
        <v>0</v>
      </c>
      <c r="E24" s="9">
        <v>0</v>
      </c>
      <c r="F24" s="9"/>
    </row>
    <row r="25" spans="1:6" ht="45">
      <c r="A25" s="24" t="s">
        <v>181</v>
      </c>
      <c r="B25" s="8">
        <f>C25+D25+E25+F25</f>
        <v>30000</v>
      </c>
      <c r="C25" s="9">
        <v>0</v>
      </c>
      <c r="D25" s="9">
        <v>30000</v>
      </c>
      <c r="E25" s="9">
        <v>0</v>
      </c>
      <c r="F25" s="9">
        <v>0</v>
      </c>
    </row>
    <row r="26" spans="1:6" s="21" customFormat="1" ht="33.75">
      <c r="A26" s="24" t="s">
        <v>180</v>
      </c>
      <c r="B26" s="25">
        <f>D26</f>
        <v>150000</v>
      </c>
      <c r="C26" s="26">
        <v>0</v>
      </c>
      <c r="D26" s="26">
        <v>150000</v>
      </c>
      <c r="E26" s="26">
        <v>0</v>
      </c>
      <c r="F26" s="26">
        <v>0</v>
      </c>
    </row>
    <row r="27" spans="1:6" s="21" customFormat="1" ht="61.5" customHeight="1">
      <c r="A27" s="24" t="s">
        <v>182</v>
      </c>
      <c r="B27" s="25">
        <f>C27+D27+E27+F27</f>
        <v>966000</v>
      </c>
      <c r="C27" s="26">
        <v>276100</v>
      </c>
      <c r="D27" s="26">
        <v>234200</v>
      </c>
      <c r="E27" s="26">
        <v>108100</v>
      </c>
      <c r="F27" s="26">
        <v>347600</v>
      </c>
    </row>
    <row r="28" spans="1:6" s="21" customFormat="1" ht="68.25" customHeight="1">
      <c r="A28" s="94" t="s">
        <v>183</v>
      </c>
      <c r="B28" s="95">
        <f>B29+B30</f>
        <v>3499000</v>
      </c>
      <c r="C28" s="95">
        <f>C29+C30</f>
        <v>894000</v>
      </c>
      <c r="D28" s="95">
        <f>D29+D30</f>
        <v>836000</v>
      </c>
      <c r="E28" s="95">
        <f>E29+E30</f>
        <v>550000</v>
      </c>
      <c r="F28" s="95">
        <f>F29+F30</f>
        <v>1219000</v>
      </c>
    </row>
    <row r="29" spans="1:6" s="21" customFormat="1" ht="54" customHeight="1">
      <c r="A29" s="16" t="s">
        <v>170</v>
      </c>
      <c r="B29" s="10">
        <f>C29+D29+E29+F29</f>
        <v>269500</v>
      </c>
      <c r="C29" s="11">
        <v>46500</v>
      </c>
      <c r="D29" s="11">
        <v>34000</v>
      </c>
      <c r="E29" s="11">
        <v>0</v>
      </c>
      <c r="F29" s="11">
        <v>189000</v>
      </c>
    </row>
    <row r="30" spans="1:6" s="21" customFormat="1" ht="22.5">
      <c r="A30" s="16" t="s">
        <v>171</v>
      </c>
      <c r="B30" s="10">
        <f>C30+D30+E30+F30</f>
        <v>3229500</v>
      </c>
      <c r="C30" s="11">
        <v>847500</v>
      </c>
      <c r="D30" s="11">
        <v>802000</v>
      </c>
      <c r="E30" s="11">
        <v>550000</v>
      </c>
      <c r="F30" s="11">
        <v>1030000</v>
      </c>
    </row>
    <row r="31" spans="1:6" ht="22.5">
      <c r="A31" s="7" t="s">
        <v>16</v>
      </c>
      <c r="B31" s="8">
        <v>0</v>
      </c>
      <c r="C31" s="9"/>
      <c r="D31" s="9"/>
      <c r="E31" s="9"/>
      <c r="F31" s="9"/>
    </row>
    <row r="32" spans="1:7" ht="15.75">
      <c r="A32" s="100" t="s">
        <v>17</v>
      </c>
      <c r="B32" s="102">
        <f>B33+B80+B93+B98+B99+B101+B102</f>
        <v>23258100</v>
      </c>
      <c r="C32" s="102">
        <f>C33+C80+C93+C98+C99+C101+C102</f>
        <v>4618200</v>
      </c>
      <c r="D32" s="102">
        <f>D33+D80+D93+D98+D99+D101+D102</f>
        <v>6214300</v>
      </c>
      <c r="E32" s="102">
        <f>E33+E80+E93+E98+E99+E101+E102</f>
        <v>4894200</v>
      </c>
      <c r="F32" s="102">
        <f>F33+F80+F93+F98+F99+F101+F102</f>
        <v>7531400</v>
      </c>
      <c r="G32" s="22"/>
    </row>
    <row r="33" spans="1:6" s="23" customFormat="1" ht="21">
      <c r="A33" s="87" t="s">
        <v>13</v>
      </c>
      <c r="B33" s="88">
        <f>C33+D33+E33+F33</f>
        <v>8113300</v>
      </c>
      <c r="C33" s="89">
        <f>C34+C45+C51+C62+C69+C74+C41</f>
        <v>1460400</v>
      </c>
      <c r="D33" s="89">
        <f>D34+D45+D51+D62+D69+D74+D41</f>
        <v>1785000</v>
      </c>
      <c r="E33" s="89">
        <f>E34+E45+E51+E62+E69+E74+E41</f>
        <v>2352800</v>
      </c>
      <c r="F33" s="89">
        <f>F34+F45+F51+F62+F69+F74+F41</f>
        <v>2515100</v>
      </c>
    </row>
    <row r="34" spans="1:6" s="21" customFormat="1" ht="21">
      <c r="A34" s="12" t="s">
        <v>186</v>
      </c>
      <c r="B34" s="13">
        <f>B36+B38+B37</f>
        <v>4655600</v>
      </c>
      <c r="C34" s="14">
        <f>C36+C38+C37</f>
        <v>568300</v>
      </c>
      <c r="D34" s="14">
        <f>D36+D38+D37</f>
        <v>1053600</v>
      </c>
      <c r="E34" s="14">
        <f>E36+E38+E37</f>
        <v>1378200</v>
      </c>
      <c r="F34" s="14">
        <f>F36+F38+F37</f>
        <v>1655500</v>
      </c>
    </row>
    <row r="35" spans="1:6" ht="12.75">
      <c r="A35" s="16" t="s">
        <v>12</v>
      </c>
      <c r="B35" s="10"/>
      <c r="C35" s="11"/>
      <c r="D35" s="11"/>
      <c r="E35" s="11"/>
      <c r="F35" s="11"/>
    </row>
    <row r="36" spans="1:6" ht="12.75">
      <c r="A36" s="16" t="s">
        <v>184</v>
      </c>
      <c r="B36" s="10">
        <f>C36+D36+E36+F36</f>
        <v>3569400</v>
      </c>
      <c r="C36" s="10">
        <v>429500</v>
      </c>
      <c r="D36" s="11">
        <v>803500</v>
      </c>
      <c r="E36" s="11">
        <v>1061600</v>
      </c>
      <c r="F36" s="11">
        <v>1274800</v>
      </c>
    </row>
    <row r="37" spans="1:6" ht="12.75">
      <c r="A37" s="16" t="s">
        <v>185</v>
      </c>
      <c r="B37" s="10">
        <f>C37+D37+E37+F37</f>
        <v>2300</v>
      </c>
      <c r="C37" s="10">
        <v>300</v>
      </c>
      <c r="D37" s="11">
        <v>600</v>
      </c>
      <c r="E37" s="11">
        <v>600</v>
      </c>
      <c r="F37" s="11">
        <v>800</v>
      </c>
    </row>
    <row r="38" spans="1:6" ht="22.5">
      <c r="A38" s="16" t="s">
        <v>19</v>
      </c>
      <c r="B38" s="10">
        <f>C38+D38+E38+F38</f>
        <v>1083900</v>
      </c>
      <c r="C38" s="10">
        <v>138500</v>
      </c>
      <c r="D38" s="11">
        <v>249500</v>
      </c>
      <c r="E38" s="11">
        <v>316000</v>
      </c>
      <c r="F38" s="11">
        <v>379900</v>
      </c>
    </row>
    <row r="39" spans="1:6" s="21" customFormat="1" ht="12">
      <c r="A39" s="12" t="s">
        <v>20</v>
      </c>
      <c r="B39" s="13">
        <f>B45+B51+B62</f>
        <v>2953400</v>
      </c>
      <c r="C39" s="14">
        <f>C44+C45+C51+C62+C69</f>
        <v>892100</v>
      </c>
      <c r="D39" s="14">
        <f>D45+D51+D62+D69</f>
        <v>643800</v>
      </c>
      <c r="E39" s="14">
        <f>E45+E51+E62+E69+E74</f>
        <v>974600</v>
      </c>
      <c r="F39" s="14">
        <f>F44+F45+F51+F62+F69</f>
        <v>779600</v>
      </c>
    </row>
    <row r="40" spans="1:6" ht="12.75">
      <c r="A40" s="7" t="s">
        <v>12</v>
      </c>
      <c r="B40" s="10"/>
      <c r="C40" s="11"/>
      <c r="D40" s="11"/>
      <c r="E40" s="11"/>
      <c r="F40" s="11"/>
    </row>
    <row r="41" spans="1:6" ht="22.5" hidden="1">
      <c r="A41" s="7" t="s">
        <v>142</v>
      </c>
      <c r="B41" s="9">
        <f>B42+B43</f>
        <v>0</v>
      </c>
      <c r="C41" s="9">
        <f>C42+C43</f>
        <v>0</v>
      </c>
      <c r="D41" s="9">
        <f>D42+D43</f>
        <v>0</v>
      </c>
      <c r="E41" s="9">
        <f>E42+E43</f>
        <v>0</v>
      </c>
      <c r="F41" s="9">
        <f>F42+F43</f>
        <v>0</v>
      </c>
    </row>
    <row r="42" spans="1:6" ht="12.75" hidden="1">
      <c r="A42" s="16" t="s">
        <v>143</v>
      </c>
      <c r="B42" s="10">
        <f>C42+D42+E42+F42</f>
        <v>0</v>
      </c>
      <c r="C42" s="11">
        <v>0</v>
      </c>
      <c r="D42" s="11">
        <v>0</v>
      </c>
      <c r="E42" s="11">
        <v>0</v>
      </c>
      <c r="F42" s="11">
        <v>0</v>
      </c>
    </row>
    <row r="43" spans="1:6" ht="12.75" hidden="1">
      <c r="A43" s="16" t="s">
        <v>144</v>
      </c>
      <c r="B43" s="10">
        <f>C43+D43+E43+F43</f>
        <v>0</v>
      </c>
      <c r="C43" s="11">
        <v>0</v>
      </c>
      <c r="D43" s="11">
        <v>0</v>
      </c>
      <c r="E43" s="11">
        <v>0</v>
      </c>
      <c r="F43" s="11">
        <v>0</v>
      </c>
    </row>
    <row r="44" spans="1:6" s="27" customFormat="1" ht="21" hidden="1">
      <c r="A44" s="24" t="s">
        <v>21</v>
      </c>
      <c r="B44" s="25"/>
      <c r="C44" s="26"/>
      <c r="D44" s="26"/>
      <c r="E44" s="26"/>
      <c r="F44" s="26"/>
    </row>
    <row r="45" spans="1:6" s="28" customFormat="1" ht="21">
      <c r="A45" s="24" t="s">
        <v>189</v>
      </c>
      <c r="B45" s="25">
        <f>B47+B49+B50</f>
        <v>2554000</v>
      </c>
      <c r="C45" s="26">
        <f>C47+C49+C50</f>
        <v>748200</v>
      </c>
      <c r="D45" s="26">
        <f>D47+D49+D50</f>
        <v>425700</v>
      </c>
      <c r="E45" s="26">
        <f>E47+E49+E50</f>
        <v>762200</v>
      </c>
      <c r="F45" s="26">
        <f>F47+F49+F50</f>
        <v>617900</v>
      </c>
    </row>
    <row r="46" spans="1:6" ht="12.75">
      <c r="A46" s="7" t="s">
        <v>10</v>
      </c>
      <c r="B46" s="10"/>
      <c r="C46" s="11"/>
      <c r="D46" s="11"/>
      <c r="E46" s="11"/>
      <c r="F46" s="11"/>
    </row>
    <row r="47" spans="1:6" ht="32.25" customHeight="1">
      <c r="A47" s="16" t="s">
        <v>125</v>
      </c>
      <c r="B47" s="10">
        <f>SUM(C47:F47)</f>
        <v>1334000</v>
      </c>
      <c r="C47" s="11">
        <v>363300</v>
      </c>
      <c r="D47" s="11">
        <v>158500</v>
      </c>
      <c r="E47" s="11">
        <v>425900</v>
      </c>
      <c r="F47" s="11">
        <v>386300</v>
      </c>
    </row>
    <row r="48" spans="1:6" ht="36" customHeight="1" hidden="1">
      <c r="A48" s="16" t="s">
        <v>122</v>
      </c>
      <c r="B48" s="10">
        <f>C48+D48</f>
        <v>22954.39</v>
      </c>
      <c r="C48" s="11">
        <v>22954.39</v>
      </c>
      <c r="D48" s="11"/>
      <c r="E48" s="11"/>
      <c r="F48" s="11"/>
    </row>
    <row r="49" spans="1:6" ht="22.5">
      <c r="A49" s="16" t="s">
        <v>126</v>
      </c>
      <c r="B49" s="10">
        <f aca="true" t="shared" si="1" ref="B49:B55">SUM(C49:F49)</f>
        <v>470000</v>
      </c>
      <c r="C49" s="11">
        <v>83200</v>
      </c>
      <c r="D49" s="11">
        <v>108500</v>
      </c>
      <c r="E49" s="11">
        <v>201000</v>
      </c>
      <c r="F49" s="11">
        <v>77300</v>
      </c>
    </row>
    <row r="50" spans="1:6" ht="22.5">
      <c r="A50" s="16" t="s">
        <v>127</v>
      </c>
      <c r="B50" s="10">
        <f t="shared" si="1"/>
        <v>750000</v>
      </c>
      <c r="C50" s="11">
        <v>301700</v>
      </c>
      <c r="D50" s="11">
        <v>158700</v>
      </c>
      <c r="E50" s="11">
        <v>135300</v>
      </c>
      <c r="F50" s="11">
        <v>154300</v>
      </c>
    </row>
    <row r="51" spans="1:6" ht="21">
      <c r="A51" s="24" t="s">
        <v>190</v>
      </c>
      <c r="B51" s="25">
        <f>SUM(B53:B61)</f>
        <v>230900</v>
      </c>
      <c r="C51" s="25">
        <f>SUM(C52:C61)</f>
        <v>40200</v>
      </c>
      <c r="D51" s="25">
        <f>SUM(D52:D61)</f>
        <v>70900</v>
      </c>
      <c r="E51" s="25">
        <f>SUM(E52:E61)</f>
        <v>37200</v>
      </c>
      <c r="F51" s="25">
        <f>SUM(F52:F61)</f>
        <v>82600</v>
      </c>
    </row>
    <row r="52" spans="1:6" s="22" customFormat="1" ht="12.75">
      <c r="A52" s="7" t="s">
        <v>10</v>
      </c>
      <c r="B52" s="10"/>
      <c r="C52" s="11"/>
      <c r="D52" s="11"/>
      <c r="E52" s="11"/>
      <c r="F52" s="11"/>
    </row>
    <row r="53" spans="1:6" s="22" customFormat="1" ht="22.5">
      <c r="A53" s="16" t="s">
        <v>188</v>
      </c>
      <c r="B53" s="10">
        <f t="shared" si="1"/>
        <v>18000</v>
      </c>
      <c r="C53" s="11">
        <v>10000</v>
      </c>
      <c r="D53" s="11">
        <v>5000</v>
      </c>
      <c r="E53" s="11">
        <v>0</v>
      </c>
      <c r="F53" s="11">
        <v>3000</v>
      </c>
    </row>
    <row r="54" spans="1:6" s="22" customFormat="1" ht="22.5">
      <c r="A54" s="16" t="s">
        <v>151</v>
      </c>
      <c r="B54" s="10">
        <f t="shared" si="1"/>
        <v>85000</v>
      </c>
      <c r="C54" s="11">
        <v>16000</v>
      </c>
      <c r="D54" s="11">
        <v>12000</v>
      </c>
      <c r="E54" s="11">
        <v>5000</v>
      </c>
      <c r="F54" s="11">
        <v>52000</v>
      </c>
    </row>
    <row r="55" spans="1:6" s="22" customFormat="1" ht="33.75">
      <c r="A55" s="16" t="s">
        <v>128</v>
      </c>
      <c r="B55" s="10">
        <f t="shared" si="1"/>
        <v>76300</v>
      </c>
      <c r="C55" s="11">
        <v>11400</v>
      </c>
      <c r="D55" s="11">
        <v>33500</v>
      </c>
      <c r="E55" s="11">
        <v>14200</v>
      </c>
      <c r="F55" s="11">
        <v>17200</v>
      </c>
    </row>
    <row r="56" spans="1:6" s="22" customFormat="1" ht="27" customHeight="1">
      <c r="A56" s="16" t="s">
        <v>152</v>
      </c>
      <c r="B56" s="10">
        <f>D56+E56+C56+F56</f>
        <v>14400</v>
      </c>
      <c r="C56" s="11">
        <v>2400</v>
      </c>
      <c r="D56" s="11">
        <v>3600</v>
      </c>
      <c r="E56" s="11">
        <v>3600</v>
      </c>
      <c r="F56" s="11">
        <v>4800</v>
      </c>
    </row>
    <row r="57" spans="1:6" s="22" customFormat="1" ht="28.5" customHeight="1">
      <c r="A57" s="16" t="s">
        <v>131</v>
      </c>
      <c r="B57" s="10">
        <f>D57+E57</f>
        <v>3000</v>
      </c>
      <c r="C57" s="11">
        <v>0</v>
      </c>
      <c r="D57" s="11">
        <v>3000</v>
      </c>
      <c r="E57" s="11">
        <v>0</v>
      </c>
      <c r="F57" s="11">
        <v>0</v>
      </c>
    </row>
    <row r="58" spans="1:6" s="22" customFormat="1" ht="27.75" customHeight="1">
      <c r="A58" s="16" t="s">
        <v>132</v>
      </c>
      <c r="B58" s="10">
        <f>C58+D58+E58+F58</f>
        <v>20500</v>
      </c>
      <c r="C58" s="11">
        <v>0</v>
      </c>
      <c r="D58" s="11">
        <v>5200</v>
      </c>
      <c r="E58" s="11">
        <v>10300</v>
      </c>
      <c r="F58" s="11">
        <v>5000</v>
      </c>
    </row>
    <row r="59" spans="1:6" s="22" customFormat="1" ht="30.75" customHeight="1">
      <c r="A59" s="16" t="s">
        <v>133</v>
      </c>
      <c r="B59" s="10">
        <f>C59+D59+E59+F59</f>
        <v>2200</v>
      </c>
      <c r="C59" s="11">
        <v>400</v>
      </c>
      <c r="D59" s="11">
        <v>600</v>
      </c>
      <c r="E59" s="11">
        <v>600</v>
      </c>
      <c r="F59" s="11">
        <v>600</v>
      </c>
    </row>
    <row r="60" spans="1:6" s="22" customFormat="1" ht="28.5" customHeight="1">
      <c r="A60" s="16" t="s">
        <v>187</v>
      </c>
      <c r="B60" s="10">
        <f>C60+D60+E60+F60</f>
        <v>3500</v>
      </c>
      <c r="C60" s="11">
        <v>0</v>
      </c>
      <c r="D60" s="11">
        <v>0</v>
      </c>
      <c r="E60" s="11">
        <v>3500</v>
      </c>
      <c r="F60" s="11">
        <v>0</v>
      </c>
    </row>
    <row r="61" spans="1:6" s="22" customFormat="1" ht="25.5" customHeight="1">
      <c r="A61" s="16" t="s">
        <v>134</v>
      </c>
      <c r="B61" s="10">
        <f>C61+D61+E61+F61</f>
        <v>8000</v>
      </c>
      <c r="C61" s="11">
        <v>0</v>
      </c>
      <c r="D61" s="11">
        <v>8000</v>
      </c>
      <c r="E61" s="11">
        <v>0</v>
      </c>
      <c r="F61" s="11">
        <v>0</v>
      </c>
    </row>
    <row r="62" spans="1:6" s="27" customFormat="1" ht="21.75">
      <c r="A62" s="29" t="s">
        <v>191</v>
      </c>
      <c r="B62" s="25">
        <f>SUM(B64:B68)</f>
        <v>168500</v>
      </c>
      <c r="C62" s="25">
        <f>SUM(C64:C68)</f>
        <v>30900</v>
      </c>
      <c r="D62" s="25">
        <f>SUM(D64:D68)</f>
        <v>90700</v>
      </c>
      <c r="E62" s="25">
        <f>SUM(E64:E68)</f>
        <v>20800</v>
      </c>
      <c r="F62" s="25">
        <f>SUM(F64:F68)</f>
        <v>26100</v>
      </c>
    </row>
    <row r="63" spans="1:6" s="27" customFormat="1" ht="12.75">
      <c r="A63" s="7" t="s">
        <v>10</v>
      </c>
      <c r="B63" s="25"/>
      <c r="C63" s="25"/>
      <c r="D63" s="25"/>
      <c r="E63" s="25"/>
      <c r="F63" s="25"/>
    </row>
    <row r="64" spans="1:6" s="28" customFormat="1" ht="22.5">
      <c r="A64" s="30" t="s">
        <v>136</v>
      </c>
      <c r="B64" s="83">
        <f>C64+D64+E64+F64</f>
        <v>50000</v>
      </c>
      <c r="C64" s="31">
        <v>5600</v>
      </c>
      <c r="D64" s="31">
        <v>15900</v>
      </c>
      <c r="E64" s="31">
        <v>10700</v>
      </c>
      <c r="F64" s="31">
        <v>17800</v>
      </c>
    </row>
    <row r="65" spans="1:6" s="28" customFormat="1" ht="23.25" customHeight="1">
      <c r="A65" s="30" t="s">
        <v>192</v>
      </c>
      <c r="B65" s="83">
        <f>C65+D65+E65+F65</f>
        <v>73900</v>
      </c>
      <c r="C65" s="31">
        <v>0</v>
      </c>
      <c r="D65" s="31">
        <v>68000</v>
      </c>
      <c r="E65" s="31">
        <v>5900</v>
      </c>
      <c r="F65" s="31">
        <v>0</v>
      </c>
    </row>
    <row r="66" spans="1:6" s="28" customFormat="1" ht="15" customHeight="1">
      <c r="A66" s="30" t="s">
        <v>193</v>
      </c>
      <c r="B66" s="83">
        <f>C66+D66+E66+F66</f>
        <v>25100</v>
      </c>
      <c r="C66" s="31">
        <v>22500</v>
      </c>
      <c r="D66" s="31">
        <v>2600</v>
      </c>
      <c r="E66" s="31">
        <v>0</v>
      </c>
      <c r="F66" s="31">
        <v>0</v>
      </c>
    </row>
    <row r="67" spans="1:6" s="28" customFormat="1" ht="21.75" customHeight="1">
      <c r="A67" s="30" t="s">
        <v>137</v>
      </c>
      <c r="B67" s="83">
        <f>C67+D67+E67+F67</f>
        <v>3000</v>
      </c>
      <c r="C67" s="31">
        <v>0</v>
      </c>
      <c r="D67" s="31">
        <v>0</v>
      </c>
      <c r="E67" s="31">
        <v>0</v>
      </c>
      <c r="F67" s="31">
        <v>3000</v>
      </c>
    </row>
    <row r="68" spans="1:6" s="28" customFormat="1" ht="24" customHeight="1">
      <c r="A68" s="30" t="s">
        <v>138</v>
      </c>
      <c r="B68" s="83">
        <f>C68+D68+E68+F68</f>
        <v>16500</v>
      </c>
      <c r="C68" s="31">
        <v>2800</v>
      </c>
      <c r="D68" s="31">
        <v>4200</v>
      </c>
      <c r="E68" s="31">
        <v>4200</v>
      </c>
      <c r="F68" s="31">
        <v>5300</v>
      </c>
    </row>
    <row r="69" spans="1:6" s="27" customFormat="1" ht="21">
      <c r="A69" s="24" t="s">
        <v>194</v>
      </c>
      <c r="B69" s="8">
        <f>SUM(C69:F69)</f>
        <v>236300</v>
      </c>
      <c r="C69" s="9">
        <f>C71+C73</f>
        <v>72800</v>
      </c>
      <c r="D69" s="9">
        <f>D71+D73</f>
        <v>56500</v>
      </c>
      <c r="E69" s="9">
        <f>E71+E73</f>
        <v>54000</v>
      </c>
      <c r="F69" s="9">
        <f>F71+F73</f>
        <v>53000</v>
      </c>
    </row>
    <row r="70" spans="1:6" s="27" customFormat="1" ht="12.75">
      <c r="A70" s="7" t="s">
        <v>10</v>
      </c>
      <c r="B70" s="8"/>
      <c r="C70" s="9"/>
      <c r="D70" s="9"/>
      <c r="E70" s="9"/>
      <c r="F70" s="9"/>
    </row>
    <row r="71" spans="1:6" ht="22.5">
      <c r="A71" s="16" t="s">
        <v>129</v>
      </c>
      <c r="B71" s="10">
        <f>SUM(C71:F71)</f>
        <v>223500</v>
      </c>
      <c r="C71" s="11">
        <v>60000</v>
      </c>
      <c r="D71" s="11">
        <v>56500</v>
      </c>
      <c r="E71" s="11">
        <v>54000</v>
      </c>
      <c r="F71" s="11">
        <v>53000</v>
      </c>
    </row>
    <row r="72" spans="1:6" ht="22.5" hidden="1">
      <c r="A72" s="16" t="s">
        <v>24</v>
      </c>
      <c r="B72" s="10">
        <f>SUM(C72:F72)</f>
        <v>20700</v>
      </c>
      <c r="C72" s="11">
        <v>0</v>
      </c>
      <c r="D72" s="11">
        <v>4700</v>
      </c>
      <c r="E72" s="11">
        <v>5200</v>
      </c>
      <c r="F72" s="11">
        <v>10800</v>
      </c>
    </row>
    <row r="73" spans="1:6" ht="22.5">
      <c r="A73" s="16" t="s">
        <v>153</v>
      </c>
      <c r="B73" s="10">
        <f>SUM(C73:F73)</f>
        <v>12800</v>
      </c>
      <c r="C73" s="11">
        <v>12800</v>
      </c>
      <c r="D73" s="11"/>
      <c r="E73" s="11"/>
      <c r="F73" s="11"/>
    </row>
    <row r="74" spans="1:6" s="27" customFormat="1" ht="21">
      <c r="A74" s="24" t="s">
        <v>195</v>
      </c>
      <c r="B74" s="26">
        <f>B76+B77+B78+B79</f>
        <v>268000</v>
      </c>
      <c r="C74" s="26">
        <f>C76+C77+C78+C79</f>
        <v>0</v>
      </c>
      <c r="D74" s="26">
        <f>D76+D77+D78+D79</f>
        <v>87600</v>
      </c>
      <c r="E74" s="26">
        <f>E76+E77+E78+E79</f>
        <v>100400</v>
      </c>
      <c r="F74" s="26">
        <f>F76+F77+F78+F79</f>
        <v>80000</v>
      </c>
    </row>
    <row r="75" spans="1:6" ht="12.75">
      <c r="A75" s="7" t="s">
        <v>10</v>
      </c>
      <c r="B75" s="10"/>
      <c r="C75" s="11"/>
      <c r="D75" s="11"/>
      <c r="E75" s="11"/>
      <c r="F75" s="11"/>
    </row>
    <row r="76" spans="1:6" ht="26.25" customHeight="1">
      <c r="A76" s="16" t="s">
        <v>139</v>
      </c>
      <c r="B76" s="10">
        <f>C76+D76+E76+F76</f>
        <v>3000</v>
      </c>
      <c r="C76" s="11">
        <v>0</v>
      </c>
      <c r="D76" s="11">
        <v>3000</v>
      </c>
      <c r="E76" s="11">
        <v>0</v>
      </c>
      <c r="F76" s="11">
        <v>0</v>
      </c>
    </row>
    <row r="77" spans="1:6" ht="43.5" customHeight="1">
      <c r="A77" s="16" t="s">
        <v>140</v>
      </c>
      <c r="B77" s="10">
        <f>C77+D77+E77+F77</f>
        <v>15000</v>
      </c>
      <c r="C77" s="11">
        <v>0</v>
      </c>
      <c r="D77" s="11">
        <v>15000</v>
      </c>
      <c r="E77" s="11">
        <v>0</v>
      </c>
      <c r="F77" s="11">
        <v>0</v>
      </c>
    </row>
    <row r="78" spans="1:6" ht="36.75" customHeight="1">
      <c r="A78" s="16" t="s">
        <v>141</v>
      </c>
      <c r="B78" s="10">
        <f>C78+D78+E78+F78</f>
        <v>3000</v>
      </c>
      <c r="C78" s="11">
        <v>0</v>
      </c>
      <c r="D78" s="11">
        <v>0</v>
      </c>
      <c r="E78" s="11">
        <v>3000</v>
      </c>
      <c r="F78" s="11">
        <v>0</v>
      </c>
    </row>
    <row r="79" spans="1:6" ht="36.75" customHeight="1">
      <c r="A79" s="16" t="s">
        <v>154</v>
      </c>
      <c r="B79" s="10">
        <f>C79+D79+E79+F79</f>
        <v>247000</v>
      </c>
      <c r="C79" s="11">
        <v>0</v>
      </c>
      <c r="D79" s="11">
        <v>69600</v>
      </c>
      <c r="E79" s="11">
        <v>97400</v>
      </c>
      <c r="F79" s="11">
        <v>80000</v>
      </c>
    </row>
    <row r="80" spans="1:6" s="90" customFormat="1" ht="63">
      <c r="A80" s="87" t="s">
        <v>198</v>
      </c>
      <c r="B80" s="88">
        <f>B81+B86</f>
        <v>10444900</v>
      </c>
      <c r="C80" s="88">
        <f>C81+C86</f>
        <v>1984500</v>
      </c>
      <c r="D80" s="88">
        <f>D81+D86</f>
        <v>3133500</v>
      </c>
      <c r="E80" s="88">
        <f>E81+E86</f>
        <v>1880100</v>
      </c>
      <c r="F80" s="88">
        <f>F81+F86</f>
        <v>3446800</v>
      </c>
    </row>
    <row r="81" spans="1:6" s="32" customFormat="1" ht="30" customHeight="1">
      <c r="A81" s="12" t="s">
        <v>199</v>
      </c>
      <c r="B81" s="13">
        <f>B83+B85+B84</f>
        <v>9947500</v>
      </c>
      <c r="C81" s="14">
        <f>C83+C85+C84</f>
        <v>1980100</v>
      </c>
      <c r="D81" s="14">
        <f>D83+D85+D84</f>
        <v>3001900</v>
      </c>
      <c r="E81" s="14">
        <f>E83+E85+E84</f>
        <v>1713500</v>
      </c>
      <c r="F81" s="14">
        <f>F83+F85+F84</f>
        <v>3252000</v>
      </c>
    </row>
    <row r="82" spans="1:6" s="33" customFormat="1" ht="12.75">
      <c r="A82" s="16" t="s">
        <v>12</v>
      </c>
      <c r="B82" s="10"/>
      <c r="C82" s="11"/>
      <c r="D82" s="11"/>
      <c r="E82" s="11"/>
      <c r="F82" s="11"/>
    </row>
    <row r="83" spans="1:6" s="33" customFormat="1" ht="23.25" customHeight="1">
      <c r="A83" s="16" t="s">
        <v>201</v>
      </c>
      <c r="B83" s="10">
        <f>SUM(C83:F83)</f>
        <v>7635600</v>
      </c>
      <c r="C83" s="11">
        <v>1518000</v>
      </c>
      <c r="D83" s="11">
        <v>2304900</v>
      </c>
      <c r="E83" s="11">
        <v>1315600</v>
      </c>
      <c r="F83" s="11">
        <v>2497100</v>
      </c>
    </row>
    <row r="84" spans="1:6" s="33" customFormat="1" ht="12.75">
      <c r="A84" s="16" t="s">
        <v>202</v>
      </c>
      <c r="B84" s="10">
        <f>C84+D84+E84+F84</f>
        <v>1800</v>
      </c>
      <c r="C84" s="11">
        <v>300</v>
      </c>
      <c r="D84" s="11">
        <v>500</v>
      </c>
      <c r="E84" s="11">
        <v>500</v>
      </c>
      <c r="F84" s="11">
        <v>500</v>
      </c>
    </row>
    <row r="85" spans="1:6" s="33" customFormat="1" ht="22.5">
      <c r="A85" s="16" t="s">
        <v>203</v>
      </c>
      <c r="B85" s="10">
        <f>SUM(C85:F85)</f>
        <v>2310100</v>
      </c>
      <c r="C85" s="11">
        <v>461800</v>
      </c>
      <c r="D85" s="11">
        <v>696500</v>
      </c>
      <c r="E85" s="11">
        <v>397400</v>
      </c>
      <c r="F85" s="11">
        <v>754400</v>
      </c>
    </row>
    <row r="86" spans="1:6" s="34" customFormat="1" ht="21">
      <c r="A86" s="12" t="s">
        <v>200</v>
      </c>
      <c r="B86" s="13">
        <f>B88+B89+B90</f>
        <v>497400</v>
      </c>
      <c r="C86" s="14">
        <f>C88+C89+C90</f>
        <v>4400</v>
      </c>
      <c r="D86" s="14">
        <f>D88+D89+D90</f>
        <v>131600</v>
      </c>
      <c r="E86" s="14">
        <f>E88+E89+E90</f>
        <v>166600</v>
      </c>
      <c r="F86" s="14">
        <f>F88+F89+F90</f>
        <v>194800</v>
      </c>
    </row>
    <row r="87" spans="1:6" s="33" customFormat="1" ht="12.75">
      <c r="A87" s="7" t="s">
        <v>12</v>
      </c>
      <c r="B87" s="10"/>
      <c r="C87" s="11"/>
      <c r="D87" s="11"/>
      <c r="E87" s="11"/>
      <c r="F87" s="11"/>
    </row>
    <row r="88" spans="1:6" s="2" customFormat="1" ht="12.75">
      <c r="A88" s="16" t="s">
        <v>204</v>
      </c>
      <c r="B88" s="10">
        <f>C88+D88+E88+F88</f>
        <v>14500</v>
      </c>
      <c r="C88" s="11">
        <v>2400</v>
      </c>
      <c r="D88" s="11">
        <v>3600</v>
      </c>
      <c r="E88" s="11">
        <v>3600</v>
      </c>
      <c r="F88" s="11">
        <v>4900</v>
      </c>
    </row>
    <row r="89" spans="1:6" s="2" customFormat="1" ht="12.75">
      <c r="A89" s="16" t="s">
        <v>205</v>
      </c>
      <c r="B89" s="10">
        <f>C89+D89+E89+F89</f>
        <v>12000</v>
      </c>
      <c r="C89" s="11">
        <v>2000</v>
      </c>
      <c r="D89" s="11">
        <v>3000</v>
      </c>
      <c r="E89" s="11">
        <v>3000</v>
      </c>
      <c r="F89" s="11">
        <v>4000</v>
      </c>
    </row>
    <row r="90" spans="1:6" s="2" customFormat="1" ht="21">
      <c r="A90" s="24" t="s">
        <v>25</v>
      </c>
      <c r="B90" s="13">
        <f>B91+B92</f>
        <v>470900</v>
      </c>
      <c r="C90" s="14">
        <f>C91+C92</f>
        <v>0</v>
      </c>
      <c r="D90" s="14">
        <f>D91+D92</f>
        <v>125000</v>
      </c>
      <c r="E90" s="14">
        <f>E91+E92</f>
        <v>160000</v>
      </c>
      <c r="F90" s="14">
        <f>F91+F92</f>
        <v>185900</v>
      </c>
    </row>
    <row r="91" spans="1:6" s="2" customFormat="1" ht="22.5">
      <c r="A91" s="16" t="s">
        <v>206</v>
      </c>
      <c r="B91" s="10">
        <f>C91+D91+E91+F91</f>
        <v>232500</v>
      </c>
      <c r="C91" s="11"/>
      <c r="D91" s="11">
        <v>65000</v>
      </c>
      <c r="E91" s="11">
        <v>70000</v>
      </c>
      <c r="F91" s="11">
        <v>97500</v>
      </c>
    </row>
    <row r="92" spans="1:6" s="2" customFormat="1" ht="22.5">
      <c r="A92" s="16" t="s">
        <v>207</v>
      </c>
      <c r="B92" s="10">
        <f>C92+D92+E92+F92</f>
        <v>238400</v>
      </c>
      <c r="C92" s="11"/>
      <c r="D92" s="11">
        <v>60000</v>
      </c>
      <c r="E92" s="11">
        <v>90000</v>
      </c>
      <c r="F92" s="11">
        <v>88400</v>
      </c>
    </row>
    <row r="93" spans="1:6" s="35" customFormat="1" ht="54" customHeight="1">
      <c r="A93" s="87" t="s">
        <v>169</v>
      </c>
      <c r="B93" s="86">
        <f>B94</f>
        <v>54900</v>
      </c>
      <c r="C93" s="86">
        <f>C94</f>
        <v>3200</v>
      </c>
      <c r="D93" s="86">
        <f>D94</f>
        <v>45600</v>
      </c>
      <c r="E93" s="86">
        <f>E94</f>
        <v>3200</v>
      </c>
      <c r="F93" s="86">
        <f>F94</f>
        <v>2900</v>
      </c>
    </row>
    <row r="94" spans="1:6" ht="22.5">
      <c r="A94" s="7" t="s">
        <v>23</v>
      </c>
      <c r="B94" s="9">
        <f>B95+B96+B97</f>
        <v>54900</v>
      </c>
      <c r="C94" s="9">
        <f>C95+C96+C97</f>
        <v>3200</v>
      </c>
      <c r="D94" s="9">
        <f>D95+D96+D97</f>
        <v>45600</v>
      </c>
      <c r="E94" s="9">
        <f>E95+E96+E97</f>
        <v>3200</v>
      </c>
      <c r="F94" s="9">
        <f>F95+F96+F97</f>
        <v>2900</v>
      </c>
    </row>
    <row r="95" spans="1:9" ht="25.5" customHeight="1">
      <c r="A95" s="16" t="s">
        <v>196</v>
      </c>
      <c r="B95" s="10">
        <f>C95+D95+E95+F95</f>
        <v>12500</v>
      </c>
      <c r="C95" s="11">
        <v>3200</v>
      </c>
      <c r="D95" s="11">
        <v>3200</v>
      </c>
      <c r="E95" s="11">
        <v>3200</v>
      </c>
      <c r="F95" s="11">
        <v>2900</v>
      </c>
      <c r="I95" s="36"/>
    </row>
    <row r="96" spans="1:8" ht="17.25" customHeight="1">
      <c r="A96" s="16" t="s">
        <v>197</v>
      </c>
      <c r="B96" s="10">
        <f>C96+D96+E96+F96</f>
        <v>5400</v>
      </c>
      <c r="C96" s="11">
        <v>0</v>
      </c>
      <c r="D96" s="11">
        <v>5400</v>
      </c>
      <c r="E96" s="11">
        <v>0</v>
      </c>
      <c r="F96" s="11">
        <v>0</v>
      </c>
      <c r="H96" s="22"/>
    </row>
    <row r="97" spans="1:6" ht="31.5" customHeight="1">
      <c r="A97" s="16" t="s">
        <v>243</v>
      </c>
      <c r="B97" s="10">
        <f>C97+D97+E97+F97</f>
        <v>37000</v>
      </c>
      <c r="C97" s="11">
        <v>0</v>
      </c>
      <c r="D97" s="11">
        <v>37000</v>
      </c>
      <c r="E97" s="11">
        <v>0</v>
      </c>
      <c r="F97" s="11">
        <v>0</v>
      </c>
    </row>
    <row r="98" spans="1:6" s="37" customFormat="1" ht="52.5">
      <c r="A98" s="91" t="s">
        <v>208</v>
      </c>
      <c r="B98" s="88">
        <f>C98+D98+E98</f>
        <v>30000</v>
      </c>
      <c r="C98" s="89">
        <v>0</v>
      </c>
      <c r="D98" s="89">
        <v>30000</v>
      </c>
      <c r="E98" s="89">
        <v>0</v>
      </c>
      <c r="F98" s="89">
        <v>0</v>
      </c>
    </row>
    <row r="99" spans="1:6" s="37" customFormat="1" ht="31.5">
      <c r="A99" s="87" t="s">
        <v>155</v>
      </c>
      <c r="B99" s="88">
        <f>C99+D99+E99+F99</f>
        <v>150000</v>
      </c>
      <c r="C99" s="89">
        <v>0</v>
      </c>
      <c r="D99" s="89">
        <v>150000</v>
      </c>
      <c r="E99" s="89">
        <v>0</v>
      </c>
      <c r="F99" s="89">
        <v>0</v>
      </c>
    </row>
    <row r="100" spans="1:6" s="37" customFormat="1" ht="22.5">
      <c r="A100" s="16" t="s">
        <v>209</v>
      </c>
      <c r="B100" s="10">
        <f>C100+D100+E100+F100</f>
        <v>150000</v>
      </c>
      <c r="C100" s="11">
        <v>0</v>
      </c>
      <c r="D100" s="11">
        <v>150000</v>
      </c>
      <c r="E100" s="11">
        <v>0</v>
      </c>
      <c r="F100" s="14">
        <v>0</v>
      </c>
    </row>
    <row r="101" spans="1:6" s="37" customFormat="1" ht="63">
      <c r="A101" s="87" t="s">
        <v>150</v>
      </c>
      <c r="B101" s="88">
        <f>C101+D101+E101+F101</f>
        <v>966000</v>
      </c>
      <c r="C101" s="89">
        <v>276100</v>
      </c>
      <c r="D101" s="89">
        <v>234200</v>
      </c>
      <c r="E101" s="89">
        <v>108100</v>
      </c>
      <c r="F101" s="89">
        <v>347600</v>
      </c>
    </row>
    <row r="102" spans="1:6" s="21" customFormat="1" ht="51.75" customHeight="1">
      <c r="A102" s="87" t="s">
        <v>210</v>
      </c>
      <c r="B102" s="85">
        <f>B103+B136+B137+B138</f>
        <v>3499000</v>
      </c>
      <c r="C102" s="85">
        <f>C103+C136+C137+C138</f>
        <v>894000</v>
      </c>
      <c r="D102" s="85">
        <f>D103+D136+D137+D138</f>
        <v>836000</v>
      </c>
      <c r="E102" s="85">
        <f>E103+E136+E137+E138</f>
        <v>550000</v>
      </c>
      <c r="F102" s="85">
        <f>F103+F136+F137+F138</f>
        <v>1219000</v>
      </c>
    </row>
    <row r="103" spans="1:6" ht="15" customHeight="1">
      <c r="A103" s="12" t="s">
        <v>145</v>
      </c>
      <c r="B103" s="25">
        <f>B104+B121</f>
        <v>175500</v>
      </c>
      <c r="C103" s="26">
        <f>C104+C121</f>
        <v>30300</v>
      </c>
      <c r="D103" s="26">
        <f>D104+D121</f>
        <v>22100</v>
      </c>
      <c r="E103" s="26">
        <f>E104+E121</f>
        <v>0</v>
      </c>
      <c r="F103" s="26">
        <f>F104+F121</f>
        <v>123100</v>
      </c>
    </row>
    <row r="104" spans="1:6" ht="12.75" customHeight="1">
      <c r="A104" s="16" t="s">
        <v>18</v>
      </c>
      <c r="B104" s="10">
        <f>C104+D104+E104+F104</f>
        <v>134800</v>
      </c>
      <c r="C104" s="11">
        <v>23300</v>
      </c>
      <c r="D104" s="11">
        <v>17000</v>
      </c>
      <c r="E104" s="11">
        <v>0</v>
      </c>
      <c r="F104" s="11">
        <v>94500</v>
      </c>
    </row>
    <row r="105" spans="1:6" ht="12.75" customHeight="1" hidden="1">
      <c r="A105" s="16"/>
      <c r="B105" s="10"/>
      <c r="C105" s="11"/>
      <c r="D105" s="11"/>
      <c r="E105" s="11"/>
      <c r="F105" s="11"/>
    </row>
    <row r="106" spans="1:6" ht="12.75" customHeight="1" hidden="1">
      <c r="A106" s="16"/>
      <c r="B106" s="10"/>
      <c r="C106" s="11"/>
      <c r="D106" s="11"/>
      <c r="E106" s="11"/>
      <c r="F106" s="11"/>
    </row>
    <row r="107" spans="1:6" ht="12.75" customHeight="1" hidden="1">
      <c r="A107" s="16"/>
      <c r="B107" s="10"/>
      <c r="C107" s="11"/>
      <c r="D107" s="11"/>
      <c r="E107" s="11"/>
      <c r="F107" s="11"/>
    </row>
    <row r="108" spans="1:6" ht="12.75" customHeight="1" hidden="1">
      <c r="A108" s="16"/>
      <c r="B108" s="10"/>
      <c r="C108" s="11"/>
      <c r="D108" s="11"/>
      <c r="E108" s="11"/>
      <c r="F108" s="11"/>
    </row>
    <row r="109" spans="1:6" ht="12.75" customHeight="1" hidden="1">
      <c r="A109" s="16"/>
      <c r="B109" s="10"/>
      <c r="C109" s="11"/>
      <c r="D109" s="11"/>
      <c r="E109" s="11"/>
      <c r="F109" s="11"/>
    </row>
    <row r="110" spans="1:6" ht="12.75" customHeight="1" hidden="1">
      <c r="A110" s="16"/>
      <c r="B110" s="10"/>
      <c r="C110" s="11"/>
      <c r="D110" s="11"/>
      <c r="E110" s="11"/>
      <c r="F110" s="11"/>
    </row>
    <row r="111" spans="1:6" ht="12.75" customHeight="1" hidden="1">
      <c r="A111" s="16"/>
      <c r="B111" s="10"/>
      <c r="C111" s="11"/>
      <c r="D111" s="11"/>
      <c r="E111" s="11"/>
      <c r="F111" s="11"/>
    </row>
    <row r="112" spans="1:6" ht="12.75" customHeight="1" hidden="1">
      <c r="A112" s="16"/>
      <c r="B112" s="10"/>
      <c r="C112" s="11"/>
      <c r="D112" s="11"/>
      <c r="E112" s="11"/>
      <c r="F112" s="11"/>
    </row>
    <row r="113" spans="1:6" ht="12.75" customHeight="1" hidden="1">
      <c r="A113" s="16"/>
      <c r="B113" s="10"/>
      <c r="C113" s="11"/>
      <c r="D113" s="11"/>
      <c r="E113" s="11"/>
      <c r="F113" s="11"/>
    </row>
    <row r="114" spans="1:6" ht="12.75" customHeight="1" hidden="1">
      <c r="A114" s="16"/>
      <c r="B114" s="10"/>
      <c r="C114" s="11"/>
      <c r="D114" s="11"/>
      <c r="E114" s="11"/>
      <c r="F114" s="11"/>
    </row>
    <row r="115" spans="1:6" ht="12.75" customHeight="1" hidden="1">
      <c r="A115" s="16"/>
      <c r="B115" s="10"/>
      <c r="C115" s="11"/>
      <c r="D115" s="11"/>
      <c r="E115" s="11"/>
      <c r="F115" s="11"/>
    </row>
    <row r="116" spans="1:6" ht="12.75" customHeight="1" hidden="1">
      <c r="A116" s="16"/>
      <c r="B116" s="10"/>
      <c r="C116" s="11"/>
      <c r="D116" s="11"/>
      <c r="E116" s="11"/>
      <c r="F116" s="11"/>
    </row>
    <row r="117" spans="1:6" ht="12.75" customHeight="1" hidden="1">
      <c r="A117" s="16"/>
      <c r="B117" s="10"/>
      <c r="C117" s="11"/>
      <c r="D117" s="11"/>
      <c r="E117" s="11"/>
      <c r="F117" s="11"/>
    </row>
    <row r="118" spans="1:6" ht="12.75" customHeight="1" hidden="1">
      <c r="A118" s="16"/>
      <c r="B118" s="10"/>
      <c r="C118" s="11"/>
      <c r="D118" s="11"/>
      <c r="E118" s="11"/>
      <c r="F118" s="11"/>
    </row>
    <row r="119" spans="1:6" ht="12.75" customHeight="1" hidden="1">
      <c r="A119" s="16"/>
      <c r="B119" s="10"/>
      <c r="C119" s="11"/>
      <c r="D119" s="11"/>
      <c r="E119" s="11"/>
      <c r="F119" s="11"/>
    </row>
    <row r="120" spans="1:6" ht="12.75" customHeight="1" hidden="1">
      <c r="A120" s="16"/>
      <c r="B120" s="10"/>
      <c r="C120" s="11"/>
      <c r="D120" s="11"/>
      <c r="E120" s="11"/>
      <c r="F120" s="11"/>
    </row>
    <row r="121" spans="1:6" ht="22.5">
      <c r="A121" s="16" t="s">
        <v>19</v>
      </c>
      <c r="B121" s="103">
        <f>C121+D121+E121+F121</f>
        <v>40700</v>
      </c>
      <c r="C121" s="11">
        <v>7000</v>
      </c>
      <c r="D121" s="11">
        <v>5100</v>
      </c>
      <c r="E121" s="11">
        <v>0</v>
      </c>
      <c r="F121" s="11">
        <v>28600</v>
      </c>
    </row>
    <row r="122" spans="1:6" ht="21" customHeight="1" hidden="1">
      <c r="A122" s="24" t="s">
        <v>172</v>
      </c>
      <c r="B122" s="11">
        <v>0</v>
      </c>
      <c r="C122" s="11"/>
      <c r="D122" s="11"/>
      <c r="E122" s="11">
        <v>0</v>
      </c>
      <c r="F122" s="11">
        <v>4696.4</v>
      </c>
    </row>
    <row r="123" spans="1:6" s="38" customFormat="1" ht="21.75" customHeight="1" hidden="1">
      <c r="A123" s="29" t="s">
        <v>135</v>
      </c>
      <c r="B123" s="26"/>
      <c r="C123" s="26"/>
      <c r="D123" s="26"/>
      <c r="E123" s="26"/>
      <c r="F123" s="26"/>
    </row>
    <row r="124" spans="1:6" ht="12.75" customHeight="1" hidden="1">
      <c r="A124" s="7" t="s">
        <v>12</v>
      </c>
      <c r="B124" s="11"/>
      <c r="C124" s="11"/>
      <c r="D124" s="11"/>
      <c r="E124" s="11"/>
      <c r="F124" s="11"/>
    </row>
    <row r="125" spans="1:6" s="39" customFormat="1" ht="12.75" customHeight="1" hidden="1">
      <c r="A125" s="12" t="s">
        <v>27</v>
      </c>
      <c r="B125" s="14"/>
      <c r="C125" s="14"/>
      <c r="D125" s="14"/>
      <c r="E125" s="14"/>
      <c r="F125" s="14"/>
    </row>
    <row r="126" spans="1:6" ht="12" customHeight="1" hidden="1">
      <c r="A126" s="7" t="s">
        <v>10</v>
      </c>
      <c r="B126" s="11"/>
      <c r="C126" s="11"/>
      <c r="D126" s="11"/>
      <c r="E126" s="11"/>
      <c r="F126" s="11"/>
    </row>
    <row r="127" spans="1:6" ht="0.75" customHeight="1" hidden="1">
      <c r="A127" s="16" t="s">
        <v>124</v>
      </c>
      <c r="B127" s="11"/>
      <c r="C127" s="11"/>
      <c r="D127" s="11"/>
      <c r="E127" s="11"/>
      <c r="F127" s="11"/>
    </row>
    <row r="128" spans="1:6" ht="22.5" customHeight="1" hidden="1">
      <c r="A128" s="16" t="s">
        <v>123</v>
      </c>
      <c r="B128" s="11"/>
      <c r="C128" s="11"/>
      <c r="D128" s="11"/>
      <c r="E128" s="11"/>
      <c r="F128" s="11"/>
    </row>
    <row r="129" spans="1:6" ht="0.75" customHeight="1" hidden="1">
      <c r="A129" s="16" t="s">
        <v>121</v>
      </c>
      <c r="B129" s="11"/>
      <c r="C129" s="11"/>
      <c r="D129" s="11"/>
      <c r="E129" s="11"/>
      <c r="F129" s="11"/>
    </row>
    <row r="130" spans="1:6" ht="22.5" customHeight="1" hidden="1">
      <c r="A130" s="16" t="s">
        <v>22</v>
      </c>
      <c r="B130" s="11"/>
      <c r="C130" s="11"/>
      <c r="D130" s="11"/>
      <c r="E130" s="11"/>
      <c r="F130" s="11"/>
    </row>
    <row r="131" spans="1:6" s="39" customFormat="1" ht="19.5" customHeight="1" hidden="1">
      <c r="A131" s="12" t="s">
        <v>26</v>
      </c>
      <c r="B131" s="11">
        <v>0</v>
      </c>
      <c r="C131" s="11">
        <v>0</v>
      </c>
      <c r="D131" s="14"/>
      <c r="E131" s="11"/>
      <c r="F131" s="11">
        <v>0</v>
      </c>
    </row>
    <row r="132" spans="1:6" s="22" customFormat="1" ht="0.75" customHeight="1" hidden="1">
      <c r="A132" s="16" t="s">
        <v>28</v>
      </c>
      <c r="B132" s="10"/>
      <c r="C132" s="11"/>
      <c r="D132" s="11"/>
      <c r="E132" s="11"/>
      <c r="F132" s="11"/>
    </row>
    <row r="133" spans="1:6" s="22" customFormat="1" ht="22.5" customHeight="1" hidden="1">
      <c r="A133" s="16" t="s">
        <v>29</v>
      </c>
      <c r="B133" s="10"/>
      <c r="C133" s="11"/>
      <c r="D133" s="11"/>
      <c r="E133" s="11"/>
      <c r="F133" s="11"/>
    </row>
    <row r="134" spans="1:6" s="22" customFormat="1" ht="45" customHeight="1" hidden="1">
      <c r="A134" s="16" t="s">
        <v>30</v>
      </c>
      <c r="B134" s="10"/>
      <c r="C134" s="11"/>
      <c r="D134" s="11"/>
      <c r="E134" s="11"/>
      <c r="F134" s="11"/>
    </row>
    <row r="135" spans="1:6" s="22" customFormat="1" ht="12.75" customHeight="1" hidden="1">
      <c r="A135" s="7" t="s">
        <v>121</v>
      </c>
      <c r="B135" s="8"/>
      <c r="C135" s="9"/>
      <c r="D135" s="9"/>
      <c r="E135" s="9"/>
      <c r="F135" s="9"/>
    </row>
    <row r="136" spans="1:6" s="22" customFormat="1" ht="22.5">
      <c r="A136" s="16" t="s">
        <v>156</v>
      </c>
      <c r="B136" s="10">
        <f>C136+D136+E136+F136</f>
        <v>81000</v>
      </c>
      <c r="C136" s="11">
        <v>11200</v>
      </c>
      <c r="D136" s="11">
        <v>3900</v>
      </c>
      <c r="E136" s="11">
        <v>0</v>
      </c>
      <c r="F136" s="11">
        <v>65900</v>
      </c>
    </row>
    <row r="137" spans="1:6" s="22" customFormat="1" ht="22.5">
      <c r="A137" s="16" t="s">
        <v>211</v>
      </c>
      <c r="B137" s="10">
        <f>C137+D137+E137+F137</f>
        <v>13000</v>
      </c>
      <c r="C137" s="11">
        <v>5000</v>
      </c>
      <c r="D137" s="11">
        <v>8000</v>
      </c>
      <c r="E137" s="11">
        <v>0</v>
      </c>
      <c r="F137" s="11">
        <v>0</v>
      </c>
    </row>
    <row r="138" spans="1:6" s="40" customFormat="1" ht="22.5">
      <c r="A138" s="16" t="s">
        <v>157</v>
      </c>
      <c r="B138" s="10">
        <f>C138+D138+E138+F138</f>
        <v>3229500</v>
      </c>
      <c r="C138" s="11">
        <v>847500</v>
      </c>
      <c r="D138" s="11">
        <v>802000</v>
      </c>
      <c r="E138" s="11">
        <v>550000</v>
      </c>
      <c r="F138" s="11">
        <v>1030000</v>
      </c>
    </row>
  </sheetData>
  <sheetProtection/>
  <mergeCells count="5">
    <mergeCell ref="A2:F2"/>
    <mergeCell ref="A4:A6"/>
    <mergeCell ref="B4:F4"/>
    <mergeCell ref="B5:B6"/>
    <mergeCell ref="C5:F5"/>
  </mergeCells>
  <printOptions/>
  <pageMargins left="0.1968503937007874" right="0.15748031496062992" top="0.48" bottom="0.21" header="0.4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6">
      <selection activeCell="I38" sqref="I38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7" max="7" width="10.8515625" style="0" customWidth="1"/>
    <col min="8" max="8" width="9.7109375" style="0" customWidth="1"/>
    <col min="9" max="9" width="12.140625" style="0" customWidth="1"/>
  </cols>
  <sheetData>
    <row r="1" spans="1:9" ht="45.75" customHeight="1">
      <c r="A1" s="127" t="s">
        <v>31</v>
      </c>
      <c r="B1" s="127"/>
      <c r="C1" s="127"/>
      <c r="D1" s="127"/>
      <c r="E1" s="127"/>
      <c r="F1" s="127"/>
      <c r="G1" s="127"/>
      <c r="H1" s="127"/>
      <c r="I1" s="127"/>
    </row>
    <row r="2" spans="1:9" ht="30" customHeight="1">
      <c r="A2" s="128" t="s">
        <v>32</v>
      </c>
      <c r="B2" s="129" t="s">
        <v>226</v>
      </c>
      <c r="C2" s="129"/>
      <c r="D2" s="129"/>
      <c r="E2" s="129"/>
      <c r="F2" s="129" t="s">
        <v>212</v>
      </c>
      <c r="G2" s="129"/>
      <c r="H2" s="129"/>
      <c r="I2" s="129"/>
    </row>
    <row r="3" spans="1:9" ht="12.75">
      <c r="A3" s="128"/>
      <c r="B3" s="129" t="s">
        <v>33</v>
      </c>
      <c r="C3" s="129"/>
      <c r="D3" s="129" t="s">
        <v>34</v>
      </c>
      <c r="E3" s="129" t="s">
        <v>35</v>
      </c>
      <c r="F3" s="129" t="s">
        <v>33</v>
      </c>
      <c r="G3" s="129"/>
      <c r="H3" s="129" t="s">
        <v>34</v>
      </c>
      <c r="I3" s="129" t="s">
        <v>35</v>
      </c>
    </row>
    <row r="4" spans="1:9" ht="76.5">
      <c r="A4" s="128"/>
      <c r="B4" s="117" t="s">
        <v>36</v>
      </c>
      <c r="C4" s="117" t="s">
        <v>37</v>
      </c>
      <c r="D4" s="129"/>
      <c r="E4" s="129"/>
      <c r="F4" s="117" t="s">
        <v>37</v>
      </c>
      <c r="G4" s="117" t="s">
        <v>38</v>
      </c>
      <c r="H4" s="129"/>
      <c r="I4" s="129"/>
    </row>
    <row r="5" spans="1:9" ht="12.75">
      <c r="A5" s="118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16">
        <v>9</v>
      </c>
    </row>
    <row r="6" spans="1:9" ht="12.75">
      <c r="A6" s="45" t="s">
        <v>39</v>
      </c>
      <c r="B6" s="46" t="s">
        <v>40</v>
      </c>
      <c r="C6" s="46">
        <v>87300</v>
      </c>
      <c r="D6" s="46">
        <v>3.778</v>
      </c>
      <c r="E6" s="46">
        <v>329891.8</v>
      </c>
      <c r="F6" s="81">
        <f>I6/H6</f>
        <v>111289.61343856541</v>
      </c>
      <c r="G6" s="82">
        <f>F6/C6</f>
        <v>1.2747951138438192</v>
      </c>
      <c r="H6" s="104">
        <v>4.14449</v>
      </c>
      <c r="I6" s="46">
        <v>461238.69</v>
      </c>
    </row>
    <row r="7" spans="1:9" ht="12.75">
      <c r="A7" s="45" t="s">
        <v>41</v>
      </c>
      <c r="B7" s="46" t="s">
        <v>42</v>
      </c>
      <c r="C7" s="46">
        <v>873.249</v>
      </c>
      <c r="D7" s="46">
        <v>1156.94</v>
      </c>
      <c r="E7" s="46">
        <v>1010299</v>
      </c>
      <c r="F7" s="50">
        <v>1365.48</v>
      </c>
      <c r="G7" s="82">
        <f>F7/C7</f>
        <v>1.5636777139166491</v>
      </c>
      <c r="H7" s="46">
        <v>1298.56</v>
      </c>
      <c r="I7" s="46">
        <v>1209477.67</v>
      </c>
    </row>
    <row r="8" spans="1:9" ht="12.75">
      <c r="A8" s="45" t="s">
        <v>43</v>
      </c>
      <c r="B8" s="46" t="s">
        <v>44</v>
      </c>
      <c r="C8" s="46">
        <v>11368</v>
      </c>
      <c r="D8" s="46">
        <v>10.42</v>
      </c>
      <c r="E8" s="46">
        <v>118476.1</v>
      </c>
      <c r="F8" s="81">
        <f>I8/H8</f>
        <v>41064.82844932845</v>
      </c>
      <c r="G8" s="82">
        <f>F8/C8</f>
        <v>3.6123177735158736</v>
      </c>
      <c r="H8" s="46">
        <v>16.38</v>
      </c>
      <c r="I8" s="46">
        <v>672641.89</v>
      </c>
    </row>
    <row r="9" spans="1:9" ht="12.75">
      <c r="A9" s="45" t="s">
        <v>45</v>
      </c>
      <c r="B9" s="44" t="s">
        <v>46</v>
      </c>
      <c r="C9" s="44" t="s">
        <v>46</v>
      </c>
      <c r="D9" s="44" t="s">
        <v>46</v>
      </c>
      <c r="E9" s="46"/>
      <c r="F9" s="46"/>
      <c r="G9" s="82"/>
      <c r="H9" s="46"/>
      <c r="I9" s="46"/>
    </row>
    <row r="10" spans="1:9" ht="12.75">
      <c r="A10" s="45" t="s">
        <v>47</v>
      </c>
      <c r="B10" s="44" t="s">
        <v>46</v>
      </c>
      <c r="C10" s="44" t="s">
        <v>46</v>
      </c>
      <c r="D10" s="44" t="s">
        <v>46</v>
      </c>
      <c r="E10" s="44"/>
      <c r="F10" s="44" t="s">
        <v>46</v>
      </c>
      <c r="G10" s="44" t="s">
        <v>46</v>
      </c>
      <c r="H10" s="44" t="s">
        <v>46</v>
      </c>
      <c r="I10" s="46"/>
    </row>
    <row r="11" spans="1:9" ht="12.75">
      <c r="A11" s="45" t="s">
        <v>48</v>
      </c>
      <c r="B11" s="44" t="s">
        <v>46</v>
      </c>
      <c r="C11" s="44" t="s">
        <v>46</v>
      </c>
      <c r="D11" s="44" t="s">
        <v>46</v>
      </c>
      <c r="E11" s="44">
        <f>E6+E7+E8</f>
        <v>1458666.9000000001</v>
      </c>
      <c r="F11" s="44" t="s">
        <v>46</v>
      </c>
      <c r="G11" s="44" t="s">
        <v>46</v>
      </c>
      <c r="H11" s="44" t="s">
        <v>46</v>
      </c>
      <c r="I11" s="46">
        <f>SUM(I6:I10)</f>
        <v>2343358.25</v>
      </c>
    </row>
    <row r="12" spans="1:9" ht="12.75">
      <c r="A12" s="115"/>
      <c r="B12" s="105"/>
      <c r="C12" s="105"/>
      <c r="D12" s="105"/>
      <c r="E12" s="105"/>
      <c r="F12" s="105"/>
      <c r="G12" s="105"/>
      <c r="H12" s="105"/>
      <c r="I12" s="76"/>
    </row>
    <row r="13" spans="1:9" ht="24.75" customHeight="1">
      <c r="A13" s="127" t="s">
        <v>227</v>
      </c>
      <c r="B13" s="127"/>
      <c r="C13" s="127"/>
      <c r="D13" s="127"/>
      <c r="E13" s="127"/>
      <c r="F13" s="127"/>
      <c r="G13" s="127"/>
      <c r="H13" s="127"/>
      <c r="I13" s="127"/>
    </row>
    <row r="14" spans="1:9" ht="12.75" customHeight="1">
      <c r="A14" s="143" t="s">
        <v>0</v>
      </c>
      <c r="B14" s="144"/>
      <c r="C14" s="149" t="s">
        <v>228</v>
      </c>
      <c r="D14" s="150"/>
      <c r="E14" s="136" t="s">
        <v>1</v>
      </c>
      <c r="F14" s="137"/>
      <c r="G14" s="137"/>
      <c r="H14" s="137"/>
      <c r="I14" s="138"/>
    </row>
    <row r="15" spans="1:9" ht="12.75">
      <c r="A15" s="145"/>
      <c r="B15" s="146"/>
      <c r="C15" s="151"/>
      <c r="D15" s="152"/>
      <c r="E15" s="151" t="s">
        <v>230</v>
      </c>
      <c r="F15" s="136" t="s">
        <v>229</v>
      </c>
      <c r="G15" s="137"/>
      <c r="H15" s="137"/>
      <c r="I15" s="138"/>
    </row>
    <row r="16" spans="1:9" ht="12.75">
      <c r="A16" s="147"/>
      <c r="B16" s="148"/>
      <c r="C16" s="153"/>
      <c r="D16" s="154"/>
      <c r="E16" s="153"/>
      <c r="F16" s="4" t="s">
        <v>4</v>
      </c>
      <c r="G16" s="4" t="s">
        <v>5</v>
      </c>
      <c r="H16" s="4" t="s">
        <v>6</v>
      </c>
      <c r="I16" s="4" t="s">
        <v>7</v>
      </c>
    </row>
    <row r="17" spans="1:9" ht="12.75">
      <c r="A17" s="139">
        <v>1</v>
      </c>
      <c r="B17" s="140"/>
      <c r="C17" s="136">
        <v>2</v>
      </c>
      <c r="D17" s="138"/>
      <c r="E17" s="116">
        <v>3</v>
      </c>
      <c r="F17" s="116">
        <v>4</v>
      </c>
      <c r="G17" s="116">
        <v>5</v>
      </c>
      <c r="H17" s="116">
        <v>6</v>
      </c>
      <c r="I17" s="116">
        <v>7</v>
      </c>
    </row>
    <row r="18" spans="1:9" ht="22.5" customHeight="1">
      <c r="A18" s="141" t="s">
        <v>231</v>
      </c>
      <c r="B18" s="142"/>
      <c r="C18" s="155" t="s">
        <v>237</v>
      </c>
      <c r="D18" s="156"/>
      <c r="E18" s="44">
        <v>62</v>
      </c>
      <c r="F18" s="44">
        <v>62</v>
      </c>
      <c r="G18" s="44">
        <v>62</v>
      </c>
      <c r="H18" s="44">
        <v>62</v>
      </c>
      <c r="I18" s="44">
        <v>62</v>
      </c>
    </row>
    <row r="19" spans="1:9" ht="50.25" customHeight="1">
      <c r="A19" s="141" t="s">
        <v>232</v>
      </c>
      <c r="B19" s="142"/>
      <c r="C19" s="155" t="s">
        <v>218</v>
      </c>
      <c r="D19" s="156"/>
      <c r="E19" s="44">
        <f>(F19+G19+H19+I19)/4</f>
        <v>15787.5</v>
      </c>
      <c r="F19" s="44">
        <v>14000</v>
      </c>
      <c r="G19" s="44">
        <v>16800</v>
      </c>
      <c r="H19" s="44">
        <v>15850</v>
      </c>
      <c r="I19" s="44">
        <v>16500</v>
      </c>
    </row>
    <row r="20" spans="1:9" ht="36" customHeight="1">
      <c r="A20" s="141" t="s">
        <v>235</v>
      </c>
      <c r="B20" s="142"/>
      <c r="C20" s="155" t="s">
        <v>218</v>
      </c>
      <c r="D20" s="156"/>
      <c r="E20" s="44">
        <f>(F20+G20+H20+I20)/4</f>
        <v>37100</v>
      </c>
      <c r="F20" s="44">
        <v>37100</v>
      </c>
      <c r="G20" s="44">
        <v>37100</v>
      </c>
      <c r="H20" s="44">
        <v>37100</v>
      </c>
      <c r="I20" s="44">
        <v>37100</v>
      </c>
    </row>
    <row r="21" spans="1:9" ht="14.25" customHeight="1">
      <c r="A21" s="141" t="s">
        <v>233</v>
      </c>
      <c r="B21" s="142"/>
      <c r="C21" s="155" t="s">
        <v>238</v>
      </c>
      <c r="D21" s="156"/>
      <c r="E21" s="44">
        <f>(F21+G21+H21+I21)/4</f>
        <v>1225</v>
      </c>
      <c r="F21" s="44">
        <v>900</v>
      </c>
      <c r="G21" s="44">
        <v>1400</v>
      </c>
      <c r="H21" s="44">
        <v>1300</v>
      </c>
      <c r="I21" s="44">
        <v>1300</v>
      </c>
    </row>
    <row r="22" spans="1:9" ht="48.75" customHeight="1">
      <c r="A22" s="141" t="s">
        <v>234</v>
      </c>
      <c r="B22" s="142"/>
      <c r="C22" s="155" t="s">
        <v>239</v>
      </c>
      <c r="D22" s="156"/>
      <c r="E22" s="44">
        <v>6</v>
      </c>
      <c r="F22" s="44">
        <v>6</v>
      </c>
      <c r="G22" s="44">
        <v>6</v>
      </c>
      <c r="H22" s="44">
        <v>6</v>
      </c>
      <c r="I22" s="44">
        <v>6</v>
      </c>
    </row>
    <row r="23" spans="1:9" ht="45.75" customHeight="1">
      <c r="A23" s="141" t="s">
        <v>236</v>
      </c>
      <c r="B23" s="142"/>
      <c r="C23" s="155" t="s">
        <v>239</v>
      </c>
      <c r="D23" s="156"/>
      <c r="E23" s="44">
        <v>305</v>
      </c>
      <c r="F23" s="44">
        <v>305</v>
      </c>
      <c r="G23" s="44">
        <v>305</v>
      </c>
      <c r="H23" s="44">
        <v>305</v>
      </c>
      <c r="I23" s="44">
        <v>305</v>
      </c>
    </row>
    <row r="24" ht="12.75">
      <c r="A24" s="47"/>
    </row>
    <row r="25" spans="1:12" ht="37.5" customHeight="1">
      <c r="A25" s="131" t="s">
        <v>49</v>
      </c>
      <c r="B25" s="131"/>
      <c r="C25" s="131"/>
      <c r="D25" s="131"/>
      <c r="E25" s="131"/>
      <c r="F25" s="131"/>
      <c r="G25" s="131"/>
      <c r="H25" s="131"/>
      <c r="I25" s="131"/>
      <c r="L25" s="48"/>
    </row>
    <row r="26" spans="1:9" ht="50.25" customHeight="1">
      <c r="A26" s="131" t="s">
        <v>50</v>
      </c>
      <c r="B26" s="131"/>
      <c r="C26" s="131"/>
      <c r="D26" s="131"/>
      <c r="E26" s="131"/>
      <c r="F26" s="131"/>
      <c r="G26" s="131"/>
      <c r="H26" s="131"/>
      <c r="I26" s="131"/>
    </row>
    <row r="28" spans="6:9" ht="12.75">
      <c r="F28" s="132" t="s">
        <v>51</v>
      </c>
      <c r="G28" s="133"/>
      <c r="H28" s="133"/>
      <c r="I28" s="133"/>
    </row>
    <row r="30" spans="1:9" ht="12.75">
      <c r="A30" s="134" t="s">
        <v>240</v>
      </c>
      <c r="B30" s="134"/>
      <c r="C30" s="134"/>
      <c r="D30" s="134"/>
      <c r="E30" s="134"/>
      <c r="F30" s="134"/>
      <c r="G30" s="134"/>
      <c r="H30" s="134"/>
      <c r="I30" s="134"/>
    </row>
    <row r="31" spans="1:9" ht="14.25">
      <c r="A31" s="130" t="s">
        <v>52</v>
      </c>
      <c r="B31" s="130"/>
      <c r="C31" s="130"/>
      <c r="D31" s="130"/>
      <c r="E31" s="130"/>
      <c r="F31" s="130"/>
      <c r="G31" s="130"/>
      <c r="H31" s="130"/>
      <c r="I31" s="130"/>
    </row>
    <row r="33" spans="1:9" ht="12.75">
      <c r="A33" s="134" t="s">
        <v>241</v>
      </c>
      <c r="B33" s="135"/>
      <c r="C33" s="135"/>
      <c r="D33" s="135"/>
      <c r="E33" s="135"/>
      <c r="F33" s="135"/>
      <c r="G33" s="135"/>
      <c r="H33" s="135"/>
      <c r="I33" s="135"/>
    </row>
    <row r="34" spans="1:9" ht="14.25">
      <c r="A34" s="130" t="s">
        <v>52</v>
      </c>
      <c r="B34" s="130"/>
      <c r="C34" s="130"/>
      <c r="D34" s="130"/>
      <c r="E34" s="130"/>
      <c r="F34" s="130"/>
      <c r="G34" s="130"/>
      <c r="H34" s="130"/>
      <c r="I34" s="130"/>
    </row>
    <row r="36" spans="1:9" ht="12.75">
      <c r="A36" s="134" t="s">
        <v>242</v>
      </c>
      <c r="B36" s="134"/>
      <c r="C36" s="134"/>
      <c r="D36" s="134"/>
      <c r="E36" s="134"/>
      <c r="F36" s="134"/>
      <c r="G36" s="134"/>
      <c r="H36" s="134"/>
      <c r="I36" s="134"/>
    </row>
    <row r="37" spans="1:9" ht="14.25">
      <c r="A37" s="130" t="s">
        <v>52</v>
      </c>
      <c r="B37" s="130"/>
      <c r="C37" s="130"/>
      <c r="D37" s="130"/>
      <c r="E37" s="130"/>
      <c r="F37" s="130"/>
      <c r="G37" s="130"/>
      <c r="H37" s="130"/>
      <c r="I37" s="130"/>
    </row>
    <row r="38" ht="12.75">
      <c r="A38" s="22" t="s">
        <v>158</v>
      </c>
    </row>
    <row r="39" ht="12.75">
      <c r="A39" s="20"/>
    </row>
    <row r="43" ht="12.75">
      <c r="B43" t="s">
        <v>53</v>
      </c>
    </row>
  </sheetData>
  <sheetProtection/>
  <mergeCells count="39">
    <mergeCell ref="C21:D21"/>
    <mergeCell ref="C22:D22"/>
    <mergeCell ref="C23:D23"/>
    <mergeCell ref="A13:I13"/>
    <mergeCell ref="A14:B16"/>
    <mergeCell ref="C14:D16"/>
    <mergeCell ref="E15:E16"/>
    <mergeCell ref="F15:I15"/>
    <mergeCell ref="C20:D20"/>
    <mergeCell ref="C18:D18"/>
    <mergeCell ref="C19:D19"/>
    <mergeCell ref="E14:I14"/>
    <mergeCell ref="A17:B17"/>
    <mergeCell ref="C17:D17"/>
    <mergeCell ref="A23:B23"/>
    <mergeCell ref="A36:I36"/>
    <mergeCell ref="A18:B18"/>
    <mergeCell ref="A19:B19"/>
    <mergeCell ref="A21:B21"/>
    <mergeCell ref="A22:B22"/>
    <mergeCell ref="A20:B20"/>
    <mergeCell ref="A37:I37"/>
    <mergeCell ref="A25:I25"/>
    <mergeCell ref="A26:I26"/>
    <mergeCell ref="F28:I28"/>
    <mergeCell ref="A30:I30"/>
    <mergeCell ref="A31:I31"/>
    <mergeCell ref="A33:I33"/>
    <mergeCell ref="A34:I34"/>
    <mergeCell ref="A1:I1"/>
    <mergeCell ref="A2:A4"/>
    <mergeCell ref="B2:E2"/>
    <mergeCell ref="F2:I2"/>
    <mergeCell ref="B3:C3"/>
    <mergeCell ref="D3:D4"/>
    <mergeCell ref="E3:E4"/>
    <mergeCell ref="F3:G3"/>
    <mergeCell ref="H3:H4"/>
    <mergeCell ref="I3:I4"/>
  </mergeCells>
  <printOptions/>
  <pageMargins left="0.75" right="0.16" top="0.31" bottom="0.2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34">
      <selection activeCell="B1" sqref="B1:D1"/>
    </sheetView>
  </sheetViews>
  <sheetFormatPr defaultColWidth="9.140625" defaultRowHeight="12.75"/>
  <cols>
    <col min="1" max="1" width="2.140625" style="0" customWidth="1"/>
    <col min="2" max="2" width="70.7109375" style="0" customWidth="1"/>
    <col min="3" max="3" width="15.57421875" style="0" customWidth="1"/>
    <col min="4" max="4" width="14.140625" style="0" customWidth="1"/>
    <col min="6" max="6" width="11.57421875" style="0" bestFit="1" customWidth="1"/>
  </cols>
  <sheetData>
    <row r="1" spans="1:4" ht="12.75">
      <c r="A1" t="s">
        <v>119</v>
      </c>
      <c r="B1" s="191" t="s">
        <v>118</v>
      </c>
      <c r="C1" s="191"/>
      <c r="D1" s="191"/>
    </row>
    <row r="2" spans="2:4" ht="12.75">
      <c r="B2" s="191" t="s">
        <v>117</v>
      </c>
      <c r="C2" s="191"/>
      <c r="D2" s="191"/>
    </row>
    <row r="3" spans="2:4" ht="12.75">
      <c r="B3" s="191" t="s">
        <v>116</v>
      </c>
      <c r="C3" s="191"/>
      <c r="D3" s="191"/>
    </row>
    <row r="4" spans="2:4" ht="12.75">
      <c r="B4" s="191" t="s">
        <v>115</v>
      </c>
      <c r="C4" s="191"/>
      <c r="D4" s="191"/>
    </row>
    <row r="5" spans="2:4" ht="12.75">
      <c r="B5" s="191" t="s">
        <v>225</v>
      </c>
      <c r="C5" s="191"/>
      <c r="D5" s="191"/>
    </row>
    <row r="6" spans="2:4" ht="19.5" customHeight="1">
      <c r="B6" s="80" t="s">
        <v>114</v>
      </c>
      <c r="C6" s="80"/>
      <c r="D6" s="80"/>
    </row>
    <row r="7" ht="12.75">
      <c r="B7" s="79" t="s">
        <v>14</v>
      </c>
    </row>
    <row r="8" spans="2:3" ht="18.75">
      <c r="B8" s="78" t="s">
        <v>113</v>
      </c>
      <c r="C8" s="75"/>
    </row>
    <row r="9" spans="2:3" ht="18.75">
      <c r="B9" s="78" t="s">
        <v>112</v>
      </c>
      <c r="C9" s="75"/>
    </row>
    <row r="10" spans="2:4" ht="18.75">
      <c r="B10" s="189" t="s">
        <v>111</v>
      </c>
      <c r="C10" s="190"/>
      <c r="D10" s="190"/>
    </row>
    <row r="11" spans="2:4" ht="12.75">
      <c r="B11" s="106" t="s">
        <v>110</v>
      </c>
      <c r="C11" s="107"/>
      <c r="D11" s="108"/>
    </row>
    <row r="12" spans="2:4" ht="12.75">
      <c r="B12" s="106" t="s">
        <v>109</v>
      </c>
      <c r="C12" s="106"/>
      <c r="D12" s="109"/>
    </row>
    <row r="13" spans="2:4" ht="18.75">
      <c r="B13" s="74" t="s">
        <v>108</v>
      </c>
      <c r="C13" s="77" t="s">
        <v>107</v>
      </c>
      <c r="D13" s="76"/>
    </row>
    <row r="14" spans="2:4" ht="12.75">
      <c r="B14" s="184" t="s">
        <v>213</v>
      </c>
      <c r="C14" s="185"/>
      <c r="D14" s="185"/>
    </row>
    <row r="15" spans="2:4" ht="12.75">
      <c r="B15" s="106"/>
      <c r="C15" s="107"/>
      <c r="D15" s="108"/>
    </row>
    <row r="16" spans="2:3" ht="15">
      <c r="B16" s="75" t="s">
        <v>173</v>
      </c>
      <c r="C16" s="75"/>
    </row>
    <row r="17" spans="2:3" ht="15">
      <c r="B17" s="75"/>
      <c r="C17" s="74"/>
    </row>
    <row r="18" spans="2:4" ht="15.75">
      <c r="B18" s="73"/>
      <c r="C18" s="110" t="s">
        <v>214</v>
      </c>
      <c r="D18" s="111">
        <v>6902026907</v>
      </c>
    </row>
    <row r="19" spans="2:4" ht="15.75">
      <c r="B19" s="73"/>
      <c r="C19" s="110" t="s">
        <v>215</v>
      </c>
      <c r="D19" s="111">
        <v>695201001</v>
      </c>
    </row>
    <row r="20" spans="2:4" ht="15.75">
      <c r="B20" s="73"/>
      <c r="C20" s="110" t="s">
        <v>216</v>
      </c>
      <c r="D20" s="111">
        <v>50362330</v>
      </c>
    </row>
    <row r="21" spans="2:4" ht="31.5">
      <c r="B21" s="73"/>
      <c r="C21" s="61" t="s">
        <v>217</v>
      </c>
      <c r="D21" s="112" t="s">
        <v>218</v>
      </c>
    </row>
    <row r="22" spans="2:3" ht="15.75">
      <c r="B22" s="72"/>
      <c r="C22" s="72"/>
    </row>
    <row r="23" spans="2:3" ht="20.25">
      <c r="B23" s="114" t="s">
        <v>221</v>
      </c>
      <c r="C23" s="72"/>
    </row>
    <row r="24" spans="2:3" ht="18.75">
      <c r="B24" s="186" t="s">
        <v>222</v>
      </c>
      <c r="C24" s="186"/>
    </row>
    <row r="25" spans="2:3" ht="18.75">
      <c r="B25" s="69" t="s">
        <v>220</v>
      </c>
      <c r="C25" s="69"/>
    </row>
    <row r="26" spans="1:3" ht="15.75">
      <c r="A26" s="187" t="s">
        <v>223</v>
      </c>
      <c r="B26" s="188"/>
      <c r="C26" s="188"/>
    </row>
    <row r="27" spans="1:3" ht="15.75">
      <c r="A27" s="20"/>
      <c r="B27" s="84" t="s">
        <v>159</v>
      </c>
      <c r="C27" s="71"/>
    </row>
    <row r="28" spans="1:3" ht="15.75">
      <c r="A28" s="20"/>
      <c r="B28" s="84" t="s">
        <v>160</v>
      </c>
      <c r="C28" s="71"/>
    </row>
    <row r="29" spans="1:3" ht="15.75">
      <c r="A29" s="20"/>
      <c r="B29" s="84" t="s">
        <v>224</v>
      </c>
      <c r="C29" s="71"/>
    </row>
    <row r="30" spans="2:3" ht="15.75">
      <c r="B30" s="113" t="s">
        <v>219</v>
      </c>
      <c r="C30" s="70"/>
    </row>
    <row r="31" spans="1:3" ht="15.75">
      <c r="A31" t="s">
        <v>14</v>
      </c>
      <c r="B31" s="70" t="s">
        <v>161</v>
      </c>
      <c r="C31" s="70"/>
    </row>
    <row r="32" spans="2:3" ht="15.75">
      <c r="B32" s="92" t="s">
        <v>162</v>
      </c>
      <c r="C32" s="70"/>
    </row>
    <row r="33" spans="2:3" ht="15.75">
      <c r="B33" s="84" t="s">
        <v>163</v>
      </c>
      <c r="C33" s="70"/>
    </row>
    <row r="34" spans="2:3" ht="15.75">
      <c r="B34" s="84" t="s">
        <v>164</v>
      </c>
      <c r="C34" s="70"/>
    </row>
    <row r="35" spans="2:3" ht="15.75">
      <c r="B35" s="92" t="s">
        <v>165</v>
      </c>
      <c r="C35" s="70"/>
    </row>
    <row r="36" spans="2:3" ht="15.75">
      <c r="B36" s="92" t="s">
        <v>166</v>
      </c>
      <c r="C36" s="70"/>
    </row>
    <row r="37" spans="1:3" ht="15.75">
      <c r="A37" s="48"/>
      <c r="B37" s="92" t="s">
        <v>167</v>
      </c>
      <c r="C37" s="70"/>
    </row>
    <row r="38" spans="2:3" ht="15.75">
      <c r="B38" s="92" t="s">
        <v>168</v>
      </c>
      <c r="C38" s="70"/>
    </row>
    <row r="39" spans="1:3" ht="36.75" customHeight="1">
      <c r="A39" s="183" t="s">
        <v>120</v>
      </c>
      <c r="B39" s="183"/>
      <c r="C39" s="183"/>
    </row>
    <row r="40" spans="2:3" ht="2.25" customHeight="1">
      <c r="B40" s="70"/>
      <c r="C40" s="70"/>
    </row>
    <row r="41" spans="2:3" ht="37.5" customHeight="1">
      <c r="B41" s="68"/>
      <c r="C41" s="68"/>
    </row>
    <row r="42" spans="2:4" ht="15.75">
      <c r="B42" s="67" t="s">
        <v>106</v>
      </c>
      <c r="C42" s="181" t="s">
        <v>105</v>
      </c>
      <c r="D42" s="182"/>
    </row>
    <row r="43" spans="2:4" s="55" customFormat="1" ht="15.75">
      <c r="B43" s="66" t="s">
        <v>104</v>
      </c>
      <c r="C43" s="175">
        <f>C44+C49</f>
        <v>22323278.38</v>
      </c>
      <c r="D43" s="176"/>
    </row>
    <row r="44" spans="2:6" s="55" customFormat="1" ht="47.25">
      <c r="B44" s="63" t="s">
        <v>103</v>
      </c>
      <c r="C44" s="177">
        <v>19243841</v>
      </c>
      <c r="D44" s="178"/>
      <c r="F44" s="65"/>
    </row>
    <row r="45" spans="2:4" ht="63">
      <c r="B45" s="62" t="s">
        <v>102</v>
      </c>
      <c r="C45" s="177">
        <v>19243841</v>
      </c>
      <c r="D45" s="178"/>
    </row>
    <row r="46" spans="2:4" ht="47.25">
      <c r="B46" s="62" t="s">
        <v>101</v>
      </c>
      <c r="C46" s="177">
        <v>287930</v>
      </c>
      <c r="D46" s="178"/>
    </row>
    <row r="47" spans="2:4" ht="47.25">
      <c r="B47" s="62" t="s">
        <v>100</v>
      </c>
      <c r="C47" s="177">
        <v>7896</v>
      </c>
      <c r="D47" s="178"/>
    </row>
    <row r="48" spans="2:4" ht="31.5">
      <c r="B48" s="62" t="s">
        <v>99</v>
      </c>
      <c r="C48" s="173">
        <v>10066222.08</v>
      </c>
      <c r="D48" s="174"/>
    </row>
    <row r="49" spans="2:4" s="55" customFormat="1" ht="31.5">
      <c r="B49" s="63" t="s">
        <v>98</v>
      </c>
      <c r="C49" s="175">
        <v>3079437.38</v>
      </c>
      <c r="D49" s="176"/>
    </row>
    <row r="50" spans="2:4" ht="47.25">
      <c r="B50" s="62" t="s">
        <v>97</v>
      </c>
      <c r="C50" s="177">
        <v>196470</v>
      </c>
      <c r="D50" s="178"/>
    </row>
    <row r="51" spans="2:4" s="64" customFormat="1" ht="31.5">
      <c r="B51" s="62" t="s">
        <v>96</v>
      </c>
      <c r="C51" s="177">
        <v>78581.81</v>
      </c>
      <c r="D51" s="178"/>
    </row>
    <row r="52" spans="2:4" s="55" customFormat="1" ht="15.75">
      <c r="B52" s="63" t="s">
        <v>95</v>
      </c>
      <c r="C52" s="179">
        <f>C53+C54</f>
        <v>0</v>
      </c>
      <c r="D52" s="180"/>
    </row>
    <row r="53" spans="2:4" ht="47.25">
      <c r="B53" s="62" t="s">
        <v>94</v>
      </c>
      <c r="C53" s="171"/>
      <c r="D53" s="172"/>
    </row>
    <row r="54" spans="2:4" ht="31.5">
      <c r="B54" s="61" t="s">
        <v>93</v>
      </c>
      <c r="C54" s="171"/>
      <c r="D54" s="172"/>
    </row>
    <row r="55" spans="2:4" ht="31.5">
      <c r="B55" s="60" t="s">
        <v>92</v>
      </c>
      <c r="C55" s="169"/>
      <c r="D55" s="170"/>
    </row>
    <row r="56" spans="2:4" ht="15.75">
      <c r="B56" s="59" t="s">
        <v>91</v>
      </c>
      <c r="C56" s="169"/>
      <c r="D56" s="170"/>
    </row>
    <row r="57" spans="2:4" ht="15.75">
      <c r="B57" s="59" t="s">
        <v>90</v>
      </c>
      <c r="C57" s="169"/>
      <c r="D57" s="170"/>
    </row>
    <row r="58" spans="2:4" ht="15.75">
      <c r="B58" s="59" t="s">
        <v>89</v>
      </c>
      <c r="C58" s="169"/>
      <c r="D58" s="170"/>
    </row>
    <row r="59" spans="2:4" ht="15.75">
      <c r="B59" s="59" t="s">
        <v>88</v>
      </c>
      <c r="C59" s="169"/>
      <c r="D59" s="170"/>
    </row>
    <row r="60" spans="2:4" ht="15.75">
      <c r="B60" s="59" t="s">
        <v>87</v>
      </c>
      <c r="C60" s="169"/>
      <c r="D60" s="170"/>
    </row>
    <row r="61" spans="2:4" ht="31.5">
      <c r="B61" s="59" t="s">
        <v>86</v>
      </c>
      <c r="C61" s="165"/>
      <c r="D61" s="166"/>
    </row>
    <row r="62" spans="2:4" ht="31.5">
      <c r="B62" s="58" t="s">
        <v>85</v>
      </c>
      <c r="C62" s="165"/>
      <c r="D62" s="166"/>
    </row>
    <row r="63" spans="2:4" ht="15">
      <c r="B63" s="51" t="s">
        <v>84</v>
      </c>
      <c r="C63" s="165"/>
      <c r="D63" s="166"/>
    </row>
    <row r="64" spans="2:4" ht="15">
      <c r="B64" s="51" t="s">
        <v>83</v>
      </c>
      <c r="C64" s="165"/>
      <c r="D64" s="166"/>
    </row>
    <row r="65" spans="2:4" ht="30">
      <c r="B65" s="51" t="s">
        <v>82</v>
      </c>
      <c r="C65" s="165">
        <v>0</v>
      </c>
      <c r="D65" s="166"/>
    </row>
    <row r="66" spans="2:4" ht="30">
      <c r="B66" s="52" t="s">
        <v>81</v>
      </c>
      <c r="C66" s="165"/>
      <c r="D66" s="166"/>
    </row>
    <row r="67" spans="2:4" ht="15">
      <c r="B67" s="51" t="s">
        <v>80</v>
      </c>
      <c r="C67" s="165"/>
      <c r="D67" s="166"/>
    </row>
    <row r="68" spans="2:4" ht="15">
      <c r="B68" s="51" t="s">
        <v>79</v>
      </c>
      <c r="C68" s="165"/>
      <c r="D68" s="166"/>
    </row>
    <row r="69" spans="2:4" ht="15">
      <c r="B69" s="51" t="s">
        <v>78</v>
      </c>
      <c r="C69" s="165"/>
      <c r="D69" s="166"/>
    </row>
    <row r="70" spans="2:4" ht="15">
      <c r="B70" s="51" t="s">
        <v>77</v>
      </c>
      <c r="C70" s="165"/>
      <c r="D70" s="166"/>
    </row>
    <row r="71" spans="2:4" ht="15">
      <c r="B71" s="51" t="s">
        <v>76</v>
      </c>
      <c r="C71" s="165"/>
      <c r="D71" s="166"/>
    </row>
    <row r="72" spans="2:4" ht="15">
      <c r="B72" s="51" t="s">
        <v>75</v>
      </c>
      <c r="C72" s="165"/>
      <c r="D72" s="166"/>
    </row>
    <row r="73" spans="2:4" ht="15">
      <c r="B73" s="51" t="s">
        <v>74</v>
      </c>
      <c r="C73" s="165"/>
      <c r="D73" s="166"/>
    </row>
    <row r="74" spans="2:4" ht="15">
      <c r="B74" s="51" t="s">
        <v>73</v>
      </c>
      <c r="C74" s="165"/>
      <c r="D74" s="166"/>
    </row>
    <row r="75" spans="2:4" ht="15">
      <c r="B75" s="51" t="s">
        <v>72</v>
      </c>
      <c r="C75" s="165"/>
      <c r="D75" s="166"/>
    </row>
    <row r="76" spans="1:4" s="55" customFormat="1" ht="14.25">
      <c r="A76" s="56"/>
      <c r="B76" s="57" t="s">
        <v>71</v>
      </c>
      <c r="C76" s="167">
        <f>C78</f>
        <v>426907.12</v>
      </c>
      <c r="D76" s="168"/>
    </row>
    <row r="77" spans="2:4" ht="30">
      <c r="B77" s="54" t="s">
        <v>70</v>
      </c>
      <c r="C77" s="163"/>
      <c r="D77" s="164"/>
    </row>
    <row r="78" spans="2:4" ht="30">
      <c r="B78" s="53" t="s">
        <v>69</v>
      </c>
      <c r="C78" s="163">
        <f>C80+C82+C83+C88+C90</f>
        <v>426907.12</v>
      </c>
      <c r="D78" s="164"/>
    </row>
    <row r="79" spans="2:4" ht="30">
      <c r="B79" s="54" t="s">
        <v>68</v>
      </c>
      <c r="C79" s="163"/>
      <c r="D79" s="164"/>
    </row>
    <row r="80" spans="2:4" ht="15">
      <c r="B80" s="53" t="s">
        <v>65</v>
      </c>
      <c r="C80" s="163">
        <v>-1121.03</v>
      </c>
      <c r="D80" s="164"/>
    </row>
    <row r="81" spans="2:4" ht="15">
      <c r="B81" s="53" t="s">
        <v>64</v>
      </c>
      <c r="C81" s="163"/>
      <c r="D81" s="164"/>
    </row>
    <row r="82" spans="2:4" ht="15">
      <c r="B82" s="53" t="s">
        <v>63</v>
      </c>
      <c r="C82" s="163">
        <v>210641.75</v>
      </c>
      <c r="D82" s="164"/>
    </row>
    <row r="83" spans="2:4" ht="15">
      <c r="B83" s="53" t="s">
        <v>62</v>
      </c>
      <c r="C83" s="159">
        <v>18000</v>
      </c>
      <c r="D83" s="160"/>
    </row>
    <row r="84" spans="2:4" ht="15">
      <c r="B84" s="53" t="s">
        <v>61</v>
      </c>
      <c r="C84" s="159"/>
      <c r="D84" s="160"/>
    </row>
    <row r="85" spans="2:4" ht="15">
      <c r="B85" s="53" t="s">
        <v>60</v>
      </c>
      <c r="C85" s="159"/>
      <c r="D85" s="160"/>
    </row>
    <row r="86" spans="2:4" ht="15">
      <c r="B86" s="53" t="s">
        <v>59</v>
      </c>
      <c r="C86" s="159"/>
      <c r="D86" s="160"/>
    </row>
    <row r="87" spans="2:4" ht="15">
      <c r="B87" s="53" t="s">
        <v>58</v>
      </c>
      <c r="C87" s="159"/>
      <c r="D87" s="160"/>
    </row>
    <row r="88" spans="2:4" ht="15">
      <c r="B88" s="53" t="s">
        <v>57</v>
      </c>
      <c r="C88" s="159">
        <v>150733.1</v>
      </c>
      <c r="D88" s="160"/>
    </row>
    <row r="89" spans="2:4" ht="15">
      <c r="B89" s="53" t="s">
        <v>56</v>
      </c>
      <c r="C89" s="159"/>
      <c r="D89" s="160"/>
    </row>
    <row r="90" spans="2:4" ht="15">
      <c r="B90" s="51" t="s">
        <v>55</v>
      </c>
      <c r="C90" s="159">
        <v>48653.3</v>
      </c>
      <c r="D90" s="160"/>
    </row>
    <row r="91" spans="2:4" ht="15">
      <c r="B91" s="51" t="s">
        <v>54</v>
      </c>
      <c r="C91" s="161"/>
      <c r="D91" s="162"/>
    </row>
    <row r="92" spans="2:4" ht="45">
      <c r="B92" s="51" t="s">
        <v>67</v>
      </c>
      <c r="C92" s="157"/>
      <c r="D92" s="158"/>
    </row>
    <row r="93" spans="2:4" ht="30">
      <c r="B93" s="52" t="s">
        <v>66</v>
      </c>
      <c r="C93" s="157"/>
      <c r="D93" s="158"/>
    </row>
    <row r="94" spans="2:4" ht="15">
      <c r="B94" s="51" t="s">
        <v>65</v>
      </c>
      <c r="C94" s="157"/>
      <c r="D94" s="158"/>
    </row>
    <row r="95" spans="2:4" ht="15">
      <c r="B95" s="51" t="s">
        <v>64</v>
      </c>
      <c r="C95" s="157"/>
      <c r="D95" s="158"/>
    </row>
    <row r="96" spans="2:4" ht="15">
      <c r="B96" s="51" t="s">
        <v>63</v>
      </c>
      <c r="C96" s="157"/>
      <c r="D96" s="158"/>
    </row>
    <row r="97" spans="2:4" ht="15">
      <c r="B97" s="51" t="s">
        <v>62</v>
      </c>
      <c r="C97" s="157"/>
      <c r="D97" s="158"/>
    </row>
    <row r="98" spans="2:4" ht="15">
      <c r="B98" s="51" t="s">
        <v>61</v>
      </c>
      <c r="C98" s="157"/>
      <c r="D98" s="158"/>
    </row>
    <row r="99" spans="2:4" ht="15">
      <c r="B99" s="51" t="s">
        <v>60</v>
      </c>
      <c r="C99" s="157"/>
      <c r="D99" s="158"/>
    </row>
    <row r="100" spans="2:4" ht="15">
      <c r="B100" s="51" t="s">
        <v>59</v>
      </c>
      <c r="C100" s="157"/>
      <c r="D100" s="158"/>
    </row>
    <row r="101" spans="2:4" ht="15">
      <c r="B101" s="51" t="s">
        <v>58</v>
      </c>
      <c r="C101" s="157"/>
      <c r="D101" s="158"/>
    </row>
    <row r="102" spans="2:4" ht="15">
      <c r="B102" s="51" t="s">
        <v>57</v>
      </c>
      <c r="C102" s="157"/>
      <c r="D102" s="158"/>
    </row>
    <row r="103" spans="2:4" ht="15">
      <c r="B103" s="51" t="s">
        <v>56</v>
      </c>
      <c r="C103" s="157"/>
      <c r="D103" s="158"/>
    </row>
    <row r="104" spans="2:4" ht="15">
      <c r="B104" s="51" t="s">
        <v>55</v>
      </c>
      <c r="C104" s="157"/>
      <c r="D104" s="158"/>
    </row>
    <row r="105" spans="2:4" ht="15">
      <c r="B105" s="51" t="s">
        <v>54</v>
      </c>
      <c r="C105" s="157"/>
      <c r="D105" s="158"/>
    </row>
    <row r="106" ht="14.25">
      <c r="B106" s="49"/>
    </row>
    <row r="107" ht="14.25">
      <c r="B107" s="49"/>
    </row>
    <row r="108" ht="14.25">
      <c r="B108" s="49"/>
    </row>
    <row r="109" ht="14.25">
      <c r="B109" s="49"/>
    </row>
  </sheetData>
  <sheetProtection/>
  <mergeCells count="74">
    <mergeCell ref="A39:C39"/>
    <mergeCell ref="B14:D14"/>
    <mergeCell ref="B24:C24"/>
    <mergeCell ref="A26:C26"/>
    <mergeCell ref="B10:D10"/>
    <mergeCell ref="B1:D1"/>
    <mergeCell ref="B2:D2"/>
    <mergeCell ref="B3:D3"/>
    <mergeCell ref="B4:D4"/>
    <mergeCell ref="B5:D5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101:D101"/>
  </mergeCells>
  <printOptions/>
  <pageMargins left="0.2362204724409449" right="0.1968503937007874" top="0.7874015748031497" bottom="0.2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Тверская гимназия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Курбетьева Т. М.</dc:creator>
  <cp:keywords/>
  <dc:description/>
  <cp:lastModifiedBy>Поллзователь</cp:lastModifiedBy>
  <cp:lastPrinted>2015-03-18T05:27:58Z</cp:lastPrinted>
  <dcterms:created xsi:type="dcterms:W3CDTF">2013-10-29T11:49:50Z</dcterms:created>
  <dcterms:modified xsi:type="dcterms:W3CDTF">2015-05-18T07:59:30Z</dcterms:modified>
  <cp:category/>
  <cp:version/>
  <cp:contentType/>
  <cp:contentStatus/>
</cp:coreProperties>
</file>